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3b2d82e9b00d4840"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J:\Pensions Development\Altair\Factor Tables\SCAPE Factors\2026 factor tables\Batch 1\"/>
    </mc:Choice>
  </mc:AlternateContent>
  <xr:revisionPtr revIDLastSave="0" documentId="13_ncr:1_{992D5C3D-11F0-447F-9588-B765587E8B6D}" xr6:coauthVersionLast="47" xr6:coauthVersionMax="47" xr10:uidLastSave="{00000000-0000-0000-0000-000000000000}"/>
  <bookViews>
    <workbookView xWindow="28680" yWindow="-120" windowWidth="29040" windowHeight="15720" tabRatio="834" firstSheet="4" activeTab="4" xr2:uid="{00000000-000D-0000-FFFF-FFFF00000000}"/>
  </bookViews>
  <sheets>
    <sheet name="Cover" sheetId="13" r:id="rId1"/>
    <sheet name="Purpose of spreadsheet" sheetId="7" r:id="rId2"/>
    <sheet name="Version control" sheetId="10" r:id="rId3"/>
    <sheet name="Assumptions" sheetId="5" r:id="rId4"/>
    <sheet name="Factor List" sheetId="9" r:id="rId5"/>
    <sheet name="x-201" sheetId="16" r:id="rId6"/>
    <sheet name="x-202" sheetId="17" r:id="rId7"/>
    <sheet name="x-203" sheetId="18" r:id="rId8"/>
    <sheet name="x-204" sheetId="19" r:id="rId9"/>
    <sheet name="x-205" sheetId="20" r:id="rId10"/>
    <sheet name="x-206" sheetId="21" r:id="rId11"/>
    <sheet name="x-207" sheetId="22" r:id="rId12"/>
    <sheet name="x-208" sheetId="23" r:id="rId13"/>
    <sheet name="x-209" sheetId="24" r:id="rId14"/>
    <sheet name="x-210" sheetId="25" r:id="rId15"/>
    <sheet name="x-211" sheetId="26" r:id="rId16"/>
    <sheet name="x-212" sheetId="27" r:id="rId17"/>
    <sheet name="x-213" sheetId="28" r:id="rId18"/>
    <sheet name="x-214" sheetId="29" r:id="rId19"/>
    <sheet name="x-215" sheetId="30" r:id="rId20"/>
    <sheet name="x-216" sheetId="31" r:id="rId21"/>
    <sheet name="x-217" sheetId="32" r:id="rId22"/>
    <sheet name="x-301" sheetId="33" r:id="rId23"/>
    <sheet name="x-302" sheetId="34" r:id="rId24"/>
    <sheet name="x-303" sheetId="35" r:id="rId25"/>
    <sheet name="x-304" sheetId="36" r:id="rId26"/>
    <sheet name="x-305" sheetId="37" r:id="rId27"/>
    <sheet name="x-306" sheetId="38" r:id="rId28"/>
    <sheet name="x-307" sheetId="39" r:id="rId29"/>
    <sheet name="x-308" sheetId="40" r:id="rId30"/>
    <sheet name="x-309" sheetId="41" r:id="rId31"/>
    <sheet name="x-310" sheetId="42" r:id="rId32"/>
    <sheet name="x-311" sheetId="43" r:id="rId33"/>
    <sheet name="x-314" sheetId="44" r:id="rId34"/>
    <sheet name="x-315" sheetId="45" r:id="rId35"/>
    <sheet name="x-401" sheetId="46" r:id="rId36"/>
    <sheet name="x-402" sheetId="47" r:id="rId37"/>
    <sheet name="x-501" sheetId="48" r:id="rId38"/>
    <sheet name="x-502" sheetId="49" r:id="rId39"/>
    <sheet name="x-503" sheetId="50" r:id="rId40"/>
    <sheet name="x-504" sheetId="51" r:id="rId41"/>
    <sheet name="x-505" sheetId="52" r:id="rId42"/>
    <sheet name="x-506" sheetId="53" r:id="rId43"/>
    <sheet name="x-601" sheetId="54" r:id="rId44"/>
    <sheet name="x-608" sheetId="55" r:id="rId45"/>
    <sheet name="x-609" sheetId="56" r:id="rId46"/>
    <sheet name="x-701" sheetId="57" r:id="rId47"/>
    <sheet name="x-702" sheetId="58" r:id="rId48"/>
    <sheet name="x-703" sheetId="59" r:id="rId49"/>
    <sheet name="x-704" sheetId="60" r:id="rId50"/>
    <sheet name="x-705" sheetId="61" r:id="rId51"/>
    <sheet name="x-706" sheetId="62" r:id="rId52"/>
    <sheet name="x-707" sheetId="63" r:id="rId53"/>
    <sheet name="x-708" sheetId="64" r:id="rId54"/>
    <sheet name="x-711" sheetId="65" r:id="rId55"/>
    <sheet name="x-712" sheetId="66" r:id="rId56"/>
    <sheet name="x-713" sheetId="67" r:id="rId57"/>
    <sheet name="x-714" sheetId="68" r:id="rId58"/>
    <sheet name="x-715" sheetId="69" r:id="rId59"/>
    <sheet name="x-716" sheetId="70" r:id="rId60"/>
    <sheet name="x-717" sheetId="71" r:id="rId61"/>
    <sheet name="x-718" sheetId="72" r:id="rId62"/>
    <sheet name="x-719" sheetId="73" r:id="rId63"/>
    <sheet name="x-720" sheetId="74" r:id="rId64"/>
    <sheet name="x-801" sheetId="75" r:id="rId65"/>
    <sheet name="x-802" sheetId="76" r:id="rId66"/>
    <sheet name="x-template" sheetId="14" state="hidden" r:id="rId67"/>
  </sheets>
  <definedNames>
    <definedName name="client_abbr">"Department for Communities"</definedName>
    <definedName name="client_name">"DfC"</definedName>
    <definedName name="FACTOR_LIST_AGE_DEF">'Factor List'!$G$7</definedName>
    <definedName name="FACTOR_LIST_ASSUMPTION_SET">'Factor List'!$P$7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scheme_abbr">"LGPS_NI"</definedName>
    <definedName name="scheme_name">"Local Government Pension Scheme (Northern Ireland)"</definedName>
    <definedName name="shorten_scheme_names">#REF!</definedName>
    <definedName name="TABLE_AGE_DEF_1" localSheetId="5">'x-201'!$B$12</definedName>
    <definedName name="TABLE_AGE_DEF_1" localSheetId="6">'x-202'!$B$12</definedName>
    <definedName name="TABLE_AGE_DEF_1" localSheetId="7">'x-203'!$B$12</definedName>
    <definedName name="TABLE_AGE_DEF_1" localSheetId="8">'x-204'!$B$12</definedName>
    <definedName name="TABLE_AGE_DEF_1" localSheetId="9">'x-205'!$B$12</definedName>
    <definedName name="TABLE_AGE_DEF_1" localSheetId="10">'x-206'!$B$12</definedName>
    <definedName name="TABLE_AGE_DEF_1" localSheetId="11">'x-207'!$B$12</definedName>
    <definedName name="TABLE_AGE_DEF_1" localSheetId="12">'x-208'!$B$12</definedName>
    <definedName name="TABLE_AGE_DEF_1" localSheetId="13">'x-209'!$B$12</definedName>
    <definedName name="TABLE_AGE_DEF_1" localSheetId="14">'x-210'!$B$12</definedName>
    <definedName name="TABLE_AGE_DEF_1" localSheetId="15">'x-211'!$B$12</definedName>
    <definedName name="TABLE_AGE_DEF_1" localSheetId="16">'x-212'!$B$12</definedName>
    <definedName name="TABLE_AGE_DEF_1" localSheetId="17">'x-213'!$B$12</definedName>
    <definedName name="TABLE_AGE_DEF_1" localSheetId="18">'x-214'!$B$12</definedName>
    <definedName name="TABLE_AGE_DEF_1" localSheetId="19">'x-215'!$B$12</definedName>
    <definedName name="TABLE_AGE_DEF_1" localSheetId="20">'x-216'!$B$12</definedName>
    <definedName name="TABLE_AGE_DEF_1" localSheetId="21">'x-217'!$B$12</definedName>
    <definedName name="TABLE_AGE_DEF_1" localSheetId="22">'x-301'!$B$12</definedName>
    <definedName name="TABLE_AGE_DEF_1" localSheetId="23">'x-302'!$B$12</definedName>
    <definedName name="TABLE_AGE_DEF_1" localSheetId="24">'x-303'!$B$12</definedName>
    <definedName name="TABLE_AGE_DEF_1" localSheetId="25">'x-304'!$B$12</definedName>
    <definedName name="TABLE_AGE_DEF_1" localSheetId="26">'x-305'!$B$12</definedName>
    <definedName name="TABLE_AGE_DEF_1" localSheetId="27">'x-306'!$B$12</definedName>
    <definedName name="TABLE_AGE_DEF_1" localSheetId="28">'x-307'!$B$12</definedName>
    <definedName name="TABLE_AGE_DEF_1" localSheetId="29">'x-308'!$B$12</definedName>
    <definedName name="TABLE_AGE_DEF_1" localSheetId="30">'x-309'!$B$12</definedName>
    <definedName name="TABLE_AGE_DEF_1" localSheetId="31">'x-310'!$B$12</definedName>
    <definedName name="TABLE_AGE_DEF_1" localSheetId="32">'x-311'!$B$12</definedName>
    <definedName name="TABLE_AGE_DEF_1" localSheetId="33">'x-314'!$B$12</definedName>
    <definedName name="TABLE_AGE_DEF_1" localSheetId="34">'x-315'!$B$12</definedName>
    <definedName name="TABLE_AGE_DEF_1" localSheetId="35">'x-401'!$B$12</definedName>
    <definedName name="TABLE_AGE_DEF_1" localSheetId="36">'x-402'!$B$12</definedName>
    <definedName name="TABLE_AGE_DEF_1" localSheetId="37">'x-501'!$B$12</definedName>
    <definedName name="TABLE_AGE_DEF_1" localSheetId="38">'x-502'!$B$12</definedName>
    <definedName name="TABLE_AGE_DEF_1" localSheetId="39">'x-503'!$B$12</definedName>
    <definedName name="TABLE_AGE_DEF_1" localSheetId="40">'x-504'!$B$12</definedName>
    <definedName name="TABLE_AGE_DEF_1" localSheetId="41">'x-505'!$B$12</definedName>
    <definedName name="TABLE_AGE_DEF_1" localSheetId="42">'x-506'!$B$12</definedName>
    <definedName name="TABLE_AGE_DEF_1" localSheetId="43">'x-601'!$B$12</definedName>
    <definedName name="TABLE_AGE_DEF_1" localSheetId="44">'x-608'!$B$12</definedName>
    <definedName name="TABLE_AGE_DEF_1" localSheetId="45">'x-609'!$B$12</definedName>
    <definedName name="TABLE_AGE_DEF_1" localSheetId="46">'x-701'!$B$12</definedName>
    <definedName name="TABLE_AGE_DEF_1" localSheetId="47">'x-702'!$B$12</definedName>
    <definedName name="TABLE_AGE_DEF_1" localSheetId="48">'x-703'!$B$12</definedName>
    <definedName name="TABLE_AGE_DEF_1" localSheetId="49">'x-704'!$B$12</definedName>
    <definedName name="TABLE_AGE_DEF_1" localSheetId="50">'x-705'!$B$12</definedName>
    <definedName name="TABLE_AGE_DEF_1" localSheetId="51">'x-706'!$B$12</definedName>
    <definedName name="TABLE_AGE_DEF_1" localSheetId="52">'x-707'!$B$12</definedName>
    <definedName name="TABLE_AGE_DEF_1" localSheetId="53">'x-708'!$B$12</definedName>
    <definedName name="TABLE_AGE_DEF_1" localSheetId="54">'x-711'!$B$12</definedName>
    <definedName name="TABLE_AGE_DEF_1" localSheetId="55">'x-712'!$B$12</definedName>
    <definedName name="TABLE_AGE_DEF_1" localSheetId="56">'x-713'!$B$12</definedName>
    <definedName name="TABLE_AGE_DEF_1" localSheetId="57">'x-714'!$B$12</definedName>
    <definedName name="TABLE_AGE_DEF_1" localSheetId="58">'x-715'!$B$12</definedName>
    <definedName name="TABLE_AGE_DEF_1" localSheetId="59">'x-716'!$B$12</definedName>
    <definedName name="TABLE_AGE_DEF_1" localSheetId="60">'x-717'!$B$12</definedName>
    <definedName name="TABLE_AGE_DEF_1" localSheetId="61">'x-718'!$B$12</definedName>
    <definedName name="TABLE_AGE_DEF_1" localSheetId="62">'x-719'!$B$12</definedName>
    <definedName name="TABLE_AGE_DEF_1" localSheetId="63">'x-720'!$B$12</definedName>
    <definedName name="TABLE_AGE_DEF_1" localSheetId="64">'x-801'!$B$12</definedName>
    <definedName name="TABLE_AGE_DEF_1" localSheetId="65">'x-802'!$B$12</definedName>
    <definedName name="TABLE_AGE_DEF_1" localSheetId="66">'x-template'!$B$12</definedName>
    <definedName name="TABLE_AGE_DEF_2" localSheetId="37">'x-501'!$G$12</definedName>
    <definedName name="TABLE_AGE_DEF_2" localSheetId="38">'x-502'!$F$12</definedName>
    <definedName name="TABLE_AGE_DEF_2" localSheetId="39">'x-503'!$F$12</definedName>
    <definedName name="TABLE_AGE_DEF_2" localSheetId="40">'x-504'!$G$12</definedName>
    <definedName name="TABLE_AREA_1" localSheetId="5">'x-201'!$A$26:$G$75</definedName>
    <definedName name="TABLE_AREA_1" localSheetId="6">'x-202'!$A$26:$G$75</definedName>
    <definedName name="TABLE_AREA_1" localSheetId="7">'x-203'!$A$26:$G$76</definedName>
    <definedName name="TABLE_AREA_1" localSheetId="8">'x-204'!$A$26:$G$76</definedName>
    <definedName name="TABLE_AREA_1" localSheetId="9">'x-205'!$A$26:$G$77</definedName>
    <definedName name="TABLE_AREA_1" localSheetId="10">'x-206'!$A$26:$G$77</definedName>
    <definedName name="TABLE_AREA_1" localSheetId="11">'x-207'!$A$26:$G$78</definedName>
    <definedName name="TABLE_AREA_1" localSheetId="12">'x-208'!$A$26:$G$78</definedName>
    <definedName name="TABLE_AREA_1" localSheetId="13">'x-209'!$A$26:$D$32</definedName>
    <definedName name="TABLE_AREA_1" localSheetId="14">'x-210'!$A$26:$E$85</definedName>
    <definedName name="TABLE_AREA_1" localSheetId="15">'x-211'!$A$26:$E$85</definedName>
    <definedName name="TABLE_AREA_1" localSheetId="16">'x-212'!$A$26:$E$85</definedName>
    <definedName name="TABLE_AREA_1" localSheetId="17">'x-213'!$A$26:$E$85</definedName>
    <definedName name="TABLE_AREA_1" localSheetId="18">'x-214'!$A$26:$E$85</definedName>
    <definedName name="TABLE_AREA_1" localSheetId="19">'x-215'!$A$26:$E$85</definedName>
    <definedName name="TABLE_AREA_1" localSheetId="20">'x-216'!$A$26:$E$85</definedName>
    <definedName name="TABLE_AREA_1" localSheetId="21">'x-217'!$A$26:$E$85</definedName>
    <definedName name="TABLE_AREA_1" localSheetId="22">'x-301'!$A$26:$E$72</definedName>
    <definedName name="TABLE_AREA_1" localSheetId="23">'x-302'!$A$26:$E$72</definedName>
    <definedName name="TABLE_AREA_1" localSheetId="24">'x-303'!$A$26:$E$102</definedName>
    <definedName name="TABLE_AREA_1" localSheetId="25">'x-304'!$A$26:$E$102</definedName>
    <definedName name="TABLE_AREA_1" localSheetId="26">'x-305'!$A$26:$D$77</definedName>
    <definedName name="TABLE_AREA_1" localSheetId="27">'x-306'!$A$26:$D$40</definedName>
    <definedName name="TABLE_AREA_1" localSheetId="28">'x-307'!$A$26:$C$75</definedName>
    <definedName name="TABLE_AREA_1" localSheetId="29">'x-308'!$A$26:$C$75</definedName>
    <definedName name="TABLE_AREA_1" localSheetId="30">'x-309'!$A$26:$B$57</definedName>
    <definedName name="TABLE_AREA_1" localSheetId="31">'x-310'!$A$26:$B$57</definedName>
    <definedName name="TABLE_AREA_1" localSheetId="32">'x-311'!$A$26:$E$106</definedName>
    <definedName name="TABLE_AREA_1" localSheetId="33">'x-314'!$A$26:$D$72</definedName>
    <definedName name="TABLE_AREA_1" localSheetId="34">'x-315'!$A$26:$D$37</definedName>
    <definedName name="TABLE_AREA_1" localSheetId="35">'x-401'!$A$26:$D$40</definedName>
    <definedName name="TABLE_AREA_1" localSheetId="36">'x-402'!$A$26:$C$36</definedName>
    <definedName name="TABLE_AREA_1" localSheetId="37">'x-501'!$A$26:$C$72</definedName>
    <definedName name="TABLE_AREA_1" localSheetId="38">'x-502'!$A$26:$B$107</definedName>
    <definedName name="TABLE_AREA_1" localSheetId="39">'x-503'!$A$26:$B$42</definedName>
    <definedName name="TABLE_AREA_1" localSheetId="40">'x-504'!$A$26:$C$61</definedName>
    <definedName name="TABLE_AREA_1" localSheetId="41">'x-505'!$A$26:$C$66</definedName>
    <definedName name="TABLE_AREA_1" localSheetId="42">'x-506'!$A$26:$C$115</definedName>
    <definedName name="TABLE_AREA_1" localSheetId="43">'x-601'!$A$26:$E$79</definedName>
    <definedName name="TABLE_AREA_1" localSheetId="44">'x-608'!$A$26:$C$46</definedName>
    <definedName name="TABLE_AREA_1" localSheetId="45">'x-609'!$A$26:$C$74</definedName>
    <definedName name="TABLE_AREA_1" localSheetId="46">'x-701'!$A$26:$AW$74</definedName>
    <definedName name="TABLE_AREA_1" localSheetId="47">'x-702'!$A$26:$AW$74</definedName>
    <definedName name="TABLE_AREA_1" localSheetId="48">'x-703'!$A$26:$AW$74</definedName>
    <definedName name="TABLE_AREA_1" localSheetId="49">'x-704'!$A$26:$AW$74</definedName>
    <definedName name="TABLE_AREA_1" localSheetId="50">'x-705'!$A$26:$AW$74</definedName>
    <definedName name="TABLE_AREA_1" localSheetId="51">'x-706'!$A$26:$AW$74</definedName>
    <definedName name="TABLE_AREA_1" localSheetId="52">'x-707'!$A$26:$AW$74</definedName>
    <definedName name="TABLE_AREA_1" localSheetId="53">'x-708'!$A$26:$AW$74</definedName>
    <definedName name="TABLE_AREA_1" localSheetId="54">'x-711'!$A$26:$E$85</definedName>
    <definedName name="TABLE_AREA_1" localSheetId="55">'x-712'!$A$26:$E$85</definedName>
    <definedName name="TABLE_AREA_1" localSheetId="56">'x-713'!$A$26:$AX$75</definedName>
    <definedName name="TABLE_AREA_1" localSheetId="57">'x-714'!$A$26:$AX$75</definedName>
    <definedName name="TABLE_AREA_1" localSheetId="58">'x-715'!$A$26:$AY$76</definedName>
    <definedName name="TABLE_AREA_1" localSheetId="59">'x-716'!$A$26:$AY$76</definedName>
    <definedName name="TABLE_AREA_1" localSheetId="60">'x-717'!$A$26:$AZ$77</definedName>
    <definedName name="TABLE_AREA_1" localSheetId="61">'x-718'!$A$26:$AZ$77</definedName>
    <definedName name="TABLE_AREA_1" localSheetId="62">'x-719'!$A$26:$BA$78</definedName>
    <definedName name="TABLE_AREA_1" localSheetId="63">'x-720'!$A$26:$BA$78</definedName>
    <definedName name="TABLE_AREA_1" localSheetId="64">'x-801'!$A$26:$B$32</definedName>
    <definedName name="TABLE_AREA_1" localSheetId="65">'x-802'!$A$26:$B$35</definedName>
    <definedName name="TABLE_AREA_2" localSheetId="37">'x-501'!$F$26:$H$72</definedName>
    <definedName name="TABLE_AREA_2" localSheetId="38">'x-502'!$E$26:$F$107</definedName>
    <definedName name="TABLE_AREA_2" localSheetId="39">'x-503'!$E$26:$F$34</definedName>
    <definedName name="TABLE_AREA_2" localSheetId="40">'x-504'!$F$26:$H$61</definedName>
    <definedName name="TABLE_ASSUMPTION_SET_1" localSheetId="5">'x-201'!$B$21</definedName>
    <definedName name="TABLE_ASSUMPTION_SET_1" localSheetId="6">'x-202'!$B$21</definedName>
    <definedName name="TABLE_ASSUMPTION_SET_1" localSheetId="7">'x-203'!$B$21</definedName>
    <definedName name="TABLE_ASSUMPTION_SET_1" localSheetId="8">'x-204'!$B$21</definedName>
    <definedName name="TABLE_ASSUMPTION_SET_1" localSheetId="9">'x-205'!$B$21</definedName>
    <definedName name="TABLE_ASSUMPTION_SET_1" localSheetId="10">'x-206'!$B$21</definedName>
    <definedName name="TABLE_ASSUMPTION_SET_1" localSheetId="11">'x-207'!$B$21</definedName>
    <definedName name="TABLE_ASSUMPTION_SET_1" localSheetId="12">'x-208'!$B$21</definedName>
    <definedName name="TABLE_ASSUMPTION_SET_1" localSheetId="13">'x-209'!$B$21</definedName>
    <definedName name="TABLE_ASSUMPTION_SET_1" localSheetId="14">'x-210'!$B$21</definedName>
    <definedName name="TABLE_ASSUMPTION_SET_1" localSheetId="15">'x-211'!$B$21</definedName>
    <definedName name="TABLE_ASSUMPTION_SET_1" localSheetId="16">'x-212'!$B$21</definedName>
    <definedName name="TABLE_ASSUMPTION_SET_1" localSheetId="17">'x-213'!$B$21</definedName>
    <definedName name="TABLE_ASSUMPTION_SET_1" localSheetId="18">'x-214'!$B$21</definedName>
    <definedName name="TABLE_ASSUMPTION_SET_1" localSheetId="19">'x-215'!$B$21</definedName>
    <definedName name="TABLE_ASSUMPTION_SET_1" localSheetId="20">'x-216'!$B$21</definedName>
    <definedName name="TABLE_ASSUMPTION_SET_1" localSheetId="21">'x-217'!$B$21</definedName>
    <definedName name="TABLE_ASSUMPTION_SET_1" localSheetId="22">'x-301'!$B$21</definedName>
    <definedName name="TABLE_ASSUMPTION_SET_1" localSheetId="23">'x-302'!$B$21</definedName>
    <definedName name="TABLE_ASSUMPTION_SET_1" localSheetId="24">'x-303'!$B$21</definedName>
    <definedName name="TABLE_ASSUMPTION_SET_1" localSheetId="25">'x-304'!$B$21</definedName>
    <definedName name="TABLE_ASSUMPTION_SET_1" localSheetId="26">'x-305'!$B$21</definedName>
    <definedName name="TABLE_ASSUMPTION_SET_1" localSheetId="27">'x-306'!$B$21</definedName>
    <definedName name="TABLE_ASSUMPTION_SET_1" localSheetId="28">'x-307'!$B$21</definedName>
    <definedName name="TABLE_ASSUMPTION_SET_1" localSheetId="29">'x-308'!$B$21</definedName>
    <definedName name="TABLE_ASSUMPTION_SET_1" localSheetId="30">'x-309'!$B$21</definedName>
    <definedName name="TABLE_ASSUMPTION_SET_1" localSheetId="31">'x-310'!$B$21</definedName>
    <definedName name="TABLE_ASSUMPTION_SET_1" localSheetId="32">'x-311'!$B$21</definedName>
    <definedName name="TABLE_ASSUMPTION_SET_1" localSheetId="33">'x-314'!$B$21</definedName>
    <definedName name="TABLE_ASSUMPTION_SET_1" localSheetId="34">'x-315'!$B$21</definedName>
    <definedName name="TABLE_ASSUMPTION_SET_1" localSheetId="35">'x-401'!$B$21</definedName>
    <definedName name="TABLE_ASSUMPTION_SET_1" localSheetId="36">'x-402'!$B$21</definedName>
    <definedName name="TABLE_ASSUMPTION_SET_1" localSheetId="37">'x-501'!$B$21</definedName>
    <definedName name="TABLE_ASSUMPTION_SET_1" localSheetId="38">'x-502'!$B$21</definedName>
    <definedName name="TABLE_ASSUMPTION_SET_1" localSheetId="39">'x-503'!$B$21</definedName>
    <definedName name="TABLE_ASSUMPTION_SET_1" localSheetId="40">'x-504'!$B$21</definedName>
    <definedName name="TABLE_ASSUMPTION_SET_1" localSheetId="41">'x-505'!$B$21</definedName>
    <definedName name="TABLE_ASSUMPTION_SET_1" localSheetId="42">'x-506'!$B$21</definedName>
    <definedName name="TABLE_ASSUMPTION_SET_1" localSheetId="43">'x-601'!$B$21</definedName>
    <definedName name="TABLE_ASSUMPTION_SET_1" localSheetId="44">'x-608'!$B$21</definedName>
    <definedName name="TABLE_ASSUMPTION_SET_1" localSheetId="45">'x-609'!$B$21</definedName>
    <definedName name="TABLE_ASSUMPTION_SET_1" localSheetId="46">'x-701'!$B$21</definedName>
    <definedName name="TABLE_ASSUMPTION_SET_1" localSheetId="47">'x-702'!$B$21</definedName>
    <definedName name="TABLE_ASSUMPTION_SET_1" localSheetId="48">'x-703'!$B$21</definedName>
    <definedName name="TABLE_ASSUMPTION_SET_1" localSheetId="49">'x-704'!$B$21</definedName>
    <definedName name="TABLE_ASSUMPTION_SET_1" localSheetId="50">'x-705'!$B$21</definedName>
    <definedName name="TABLE_ASSUMPTION_SET_1" localSheetId="51">'x-706'!$B$21</definedName>
    <definedName name="TABLE_ASSUMPTION_SET_1" localSheetId="52">'x-707'!$B$21</definedName>
    <definedName name="TABLE_ASSUMPTION_SET_1" localSheetId="53">'x-708'!$B$21</definedName>
    <definedName name="TABLE_ASSUMPTION_SET_1" localSheetId="54">'x-711'!$B$21</definedName>
    <definedName name="TABLE_ASSUMPTION_SET_1" localSheetId="55">'x-712'!$B$21</definedName>
    <definedName name="TABLE_ASSUMPTION_SET_1" localSheetId="56">'x-713'!$B$21</definedName>
    <definedName name="TABLE_ASSUMPTION_SET_1" localSheetId="57">'x-714'!$B$21</definedName>
    <definedName name="TABLE_ASSUMPTION_SET_1" localSheetId="58">'x-715'!$B$21</definedName>
    <definedName name="TABLE_ASSUMPTION_SET_1" localSheetId="59">'x-716'!$B$21</definedName>
    <definedName name="TABLE_ASSUMPTION_SET_1" localSheetId="60">'x-717'!$B$21</definedName>
    <definedName name="TABLE_ASSUMPTION_SET_1" localSheetId="61">'x-718'!$B$21</definedName>
    <definedName name="TABLE_ASSUMPTION_SET_1" localSheetId="62">'x-719'!$B$21</definedName>
    <definedName name="TABLE_ASSUMPTION_SET_1" localSheetId="63">'x-720'!$B$21</definedName>
    <definedName name="TABLE_ASSUMPTION_SET_1" localSheetId="64">'x-801'!$B$21</definedName>
    <definedName name="TABLE_ASSUMPTION_SET_1" localSheetId="65">'x-802'!$B$21</definedName>
    <definedName name="TABLE_ASSUMPTION_SET_1" localSheetId="66">'x-template'!$B$21</definedName>
    <definedName name="TABLE_ASSUMPTION_SET_2" localSheetId="37">'x-501'!$G$21</definedName>
    <definedName name="TABLE_ASSUMPTION_SET_2" localSheetId="38">'x-502'!$F$21</definedName>
    <definedName name="TABLE_ASSUMPTION_SET_2" localSheetId="39">'x-503'!$F$21</definedName>
    <definedName name="TABLE_ASSUMPTION_SET_2" localSheetId="40">'x-504'!$G$21</definedName>
    <definedName name="TABLE_CLIENT_1" localSheetId="5">'x-201'!$B$7</definedName>
    <definedName name="TABLE_CLIENT_1" localSheetId="6">'x-202'!$B$7</definedName>
    <definedName name="TABLE_CLIENT_1" localSheetId="7">'x-203'!$B$7</definedName>
    <definedName name="TABLE_CLIENT_1" localSheetId="8">'x-204'!$B$7</definedName>
    <definedName name="TABLE_CLIENT_1" localSheetId="9">'x-205'!$B$7</definedName>
    <definedName name="TABLE_CLIENT_1" localSheetId="10">'x-206'!$B$7</definedName>
    <definedName name="TABLE_CLIENT_1" localSheetId="11">'x-207'!$B$7</definedName>
    <definedName name="TABLE_CLIENT_1" localSheetId="12">'x-208'!$B$7</definedName>
    <definedName name="TABLE_CLIENT_1" localSheetId="13">'x-209'!$B$7</definedName>
    <definedName name="TABLE_CLIENT_1" localSheetId="14">'x-210'!$B$7</definedName>
    <definedName name="TABLE_CLIENT_1" localSheetId="15">'x-211'!$B$7</definedName>
    <definedName name="TABLE_CLIENT_1" localSheetId="16">'x-212'!$B$7</definedName>
    <definedName name="TABLE_CLIENT_1" localSheetId="17">'x-213'!$B$7</definedName>
    <definedName name="TABLE_CLIENT_1" localSheetId="18">'x-214'!$B$7</definedName>
    <definedName name="TABLE_CLIENT_1" localSheetId="19">'x-215'!$B$7</definedName>
    <definedName name="TABLE_CLIENT_1" localSheetId="20">'x-216'!$B$7</definedName>
    <definedName name="TABLE_CLIENT_1" localSheetId="21">'x-217'!$B$7</definedName>
    <definedName name="TABLE_CLIENT_1" localSheetId="22">'x-301'!$B$7</definedName>
    <definedName name="TABLE_CLIENT_1" localSheetId="23">'x-302'!$B$7</definedName>
    <definedName name="TABLE_CLIENT_1" localSheetId="24">'x-303'!$B$7</definedName>
    <definedName name="TABLE_CLIENT_1" localSheetId="25">'x-304'!$B$7</definedName>
    <definedName name="TABLE_CLIENT_1" localSheetId="26">'x-305'!$B$7</definedName>
    <definedName name="TABLE_CLIENT_1" localSheetId="27">'x-306'!$B$7</definedName>
    <definedName name="TABLE_CLIENT_1" localSheetId="28">'x-307'!$B$7</definedName>
    <definedName name="TABLE_CLIENT_1" localSheetId="29">'x-308'!$B$7</definedName>
    <definedName name="TABLE_CLIENT_1" localSheetId="30">'x-309'!$B$7</definedName>
    <definedName name="TABLE_CLIENT_1" localSheetId="31">'x-310'!$B$7</definedName>
    <definedName name="TABLE_CLIENT_1" localSheetId="32">'x-311'!$B$7</definedName>
    <definedName name="TABLE_CLIENT_1" localSheetId="33">'x-314'!$B$7</definedName>
    <definedName name="TABLE_CLIENT_1" localSheetId="34">'x-315'!$B$7</definedName>
    <definedName name="TABLE_CLIENT_1" localSheetId="35">'x-401'!$B$7</definedName>
    <definedName name="TABLE_CLIENT_1" localSheetId="36">'x-402'!$B$7</definedName>
    <definedName name="TABLE_CLIENT_1" localSheetId="37">'x-501'!$B$7</definedName>
    <definedName name="TABLE_CLIENT_1" localSheetId="38">'x-502'!$B$7</definedName>
    <definedName name="TABLE_CLIENT_1" localSheetId="39">'x-503'!$B$7</definedName>
    <definedName name="TABLE_CLIENT_1" localSheetId="40">'x-504'!$B$7</definedName>
    <definedName name="TABLE_CLIENT_1" localSheetId="41">'x-505'!$B$7</definedName>
    <definedName name="TABLE_CLIENT_1" localSheetId="42">'x-506'!$B$7</definedName>
    <definedName name="TABLE_CLIENT_1" localSheetId="43">'x-601'!$B$7</definedName>
    <definedName name="TABLE_CLIENT_1" localSheetId="44">'x-608'!$B$7</definedName>
    <definedName name="TABLE_CLIENT_1" localSheetId="45">'x-609'!$B$7</definedName>
    <definedName name="TABLE_CLIENT_1" localSheetId="46">'x-701'!$B$7</definedName>
    <definedName name="TABLE_CLIENT_1" localSheetId="47">'x-702'!$B$7</definedName>
    <definedName name="TABLE_CLIENT_1" localSheetId="48">'x-703'!$B$7</definedName>
    <definedName name="TABLE_CLIENT_1" localSheetId="49">'x-704'!$B$7</definedName>
    <definedName name="TABLE_CLIENT_1" localSheetId="50">'x-705'!$B$7</definedName>
    <definedName name="TABLE_CLIENT_1" localSheetId="51">'x-706'!$B$7</definedName>
    <definedName name="TABLE_CLIENT_1" localSheetId="52">'x-707'!$B$7</definedName>
    <definedName name="TABLE_CLIENT_1" localSheetId="53">'x-708'!$B$7</definedName>
    <definedName name="TABLE_CLIENT_1" localSheetId="54">'x-711'!$B$7</definedName>
    <definedName name="TABLE_CLIENT_1" localSheetId="55">'x-712'!$B$7</definedName>
    <definedName name="TABLE_CLIENT_1" localSheetId="56">'x-713'!$B$7</definedName>
    <definedName name="TABLE_CLIENT_1" localSheetId="57">'x-714'!$B$7</definedName>
    <definedName name="TABLE_CLIENT_1" localSheetId="58">'x-715'!$B$7</definedName>
    <definedName name="TABLE_CLIENT_1" localSheetId="59">'x-716'!$B$7</definedName>
    <definedName name="TABLE_CLIENT_1" localSheetId="60">'x-717'!$B$7</definedName>
    <definedName name="TABLE_CLIENT_1" localSheetId="61">'x-718'!$B$7</definedName>
    <definedName name="TABLE_CLIENT_1" localSheetId="62">'x-719'!$B$7</definedName>
    <definedName name="TABLE_CLIENT_1" localSheetId="63">'x-720'!$B$7</definedName>
    <definedName name="TABLE_CLIENT_1" localSheetId="64">'x-801'!$B$7</definedName>
    <definedName name="TABLE_CLIENT_1" localSheetId="65">'x-802'!$B$7</definedName>
    <definedName name="TABLE_CLIENT_1" localSheetId="66">'x-template'!$B$7</definedName>
    <definedName name="TABLE_CLIENT_2" localSheetId="37">'x-501'!$G$7</definedName>
    <definedName name="TABLE_CLIENT_2" localSheetId="38">'x-502'!$F$7</definedName>
    <definedName name="TABLE_CLIENT_2" localSheetId="39">'x-503'!$F$7</definedName>
    <definedName name="TABLE_CLIENT_2" localSheetId="40">'x-504'!$G$7</definedName>
    <definedName name="TABLE_DATE_IMPLEMENTED_1" localSheetId="5">'x-201'!$B$19</definedName>
    <definedName name="TABLE_DATE_IMPLEMENTED_1" localSheetId="6">'x-202'!$B$19</definedName>
    <definedName name="TABLE_DATE_IMPLEMENTED_1" localSheetId="7">'x-203'!$B$19</definedName>
    <definedName name="TABLE_DATE_IMPLEMENTED_1" localSheetId="8">'x-204'!$B$19</definedName>
    <definedName name="TABLE_DATE_IMPLEMENTED_1" localSheetId="9">'x-205'!$B$19</definedName>
    <definedName name="TABLE_DATE_IMPLEMENTED_1" localSheetId="10">'x-206'!$B$19</definedName>
    <definedName name="TABLE_DATE_IMPLEMENTED_1" localSheetId="11">'x-207'!$B$19</definedName>
    <definedName name="TABLE_DATE_IMPLEMENTED_1" localSheetId="12">'x-208'!$B$19</definedName>
    <definedName name="TABLE_DATE_IMPLEMENTED_1" localSheetId="13">'x-209'!$B$19</definedName>
    <definedName name="TABLE_DATE_IMPLEMENTED_1" localSheetId="14">'x-210'!$B$19</definedName>
    <definedName name="TABLE_DATE_IMPLEMENTED_1" localSheetId="15">'x-211'!$B$19</definedName>
    <definedName name="TABLE_DATE_IMPLEMENTED_1" localSheetId="16">'x-212'!$B$19</definedName>
    <definedName name="TABLE_DATE_IMPLEMENTED_1" localSheetId="17">'x-213'!$B$19</definedName>
    <definedName name="TABLE_DATE_IMPLEMENTED_1" localSheetId="18">'x-214'!$B$19</definedName>
    <definedName name="TABLE_DATE_IMPLEMENTED_1" localSheetId="19">'x-215'!$B$19</definedName>
    <definedName name="TABLE_DATE_IMPLEMENTED_1" localSheetId="20">'x-216'!$B$19</definedName>
    <definedName name="TABLE_DATE_IMPLEMENTED_1" localSheetId="21">'x-217'!$B$19</definedName>
    <definedName name="TABLE_DATE_IMPLEMENTED_1" localSheetId="22">'x-301'!$B$19</definedName>
    <definedName name="TABLE_DATE_IMPLEMENTED_1" localSheetId="23">'x-302'!$B$19</definedName>
    <definedName name="TABLE_DATE_IMPLEMENTED_1" localSheetId="24">'x-303'!$B$19</definedName>
    <definedName name="TABLE_DATE_IMPLEMENTED_1" localSheetId="25">'x-304'!$B$19</definedName>
    <definedName name="TABLE_DATE_IMPLEMENTED_1" localSheetId="26">'x-305'!$B$19</definedName>
    <definedName name="TABLE_DATE_IMPLEMENTED_1" localSheetId="27">'x-306'!$B$19</definedName>
    <definedName name="TABLE_DATE_IMPLEMENTED_1" localSheetId="28">'x-307'!$B$19</definedName>
    <definedName name="TABLE_DATE_IMPLEMENTED_1" localSheetId="29">'x-308'!$B$19</definedName>
    <definedName name="TABLE_DATE_IMPLEMENTED_1" localSheetId="30">'x-309'!$B$19</definedName>
    <definedName name="TABLE_DATE_IMPLEMENTED_1" localSheetId="31">'x-310'!$B$19</definedName>
    <definedName name="TABLE_DATE_IMPLEMENTED_1" localSheetId="32">'x-311'!$B$19</definedName>
    <definedName name="TABLE_DATE_IMPLEMENTED_1" localSheetId="33">'x-314'!$B$19</definedName>
    <definedName name="TABLE_DATE_IMPLEMENTED_1" localSheetId="34">'x-315'!$B$19</definedName>
    <definedName name="TABLE_DATE_IMPLEMENTED_1" localSheetId="35">'x-401'!$B$19</definedName>
    <definedName name="TABLE_DATE_IMPLEMENTED_1" localSheetId="36">'x-402'!$B$19</definedName>
    <definedName name="TABLE_DATE_IMPLEMENTED_1" localSheetId="37">'x-501'!$B$19</definedName>
    <definedName name="TABLE_DATE_IMPLEMENTED_1" localSheetId="38">'x-502'!$B$19</definedName>
    <definedName name="TABLE_DATE_IMPLEMENTED_1" localSheetId="39">'x-503'!$B$19</definedName>
    <definedName name="TABLE_DATE_IMPLEMENTED_1" localSheetId="40">'x-504'!$B$19</definedName>
    <definedName name="TABLE_DATE_IMPLEMENTED_1" localSheetId="41">'x-505'!$B$19</definedName>
    <definedName name="TABLE_DATE_IMPLEMENTED_1" localSheetId="42">'x-506'!$B$19</definedName>
    <definedName name="TABLE_DATE_IMPLEMENTED_1" localSheetId="43">'x-601'!$B$19</definedName>
    <definedName name="TABLE_DATE_IMPLEMENTED_1" localSheetId="44">'x-608'!$B$19</definedName>
    <definedName name="TABLE_DATE_IMPLEMENTED_1" localSheetId="45">'x-609'!$B$19</definedName>
    <definedName name="TABLE_DATE_IMPLEMENTED_1" localSheetId="46">'x-701'!$B$19</definedName>
    <definedName name="TABLE_DATE_IMPLEMENTED_1" localSheetId="47">'x-702'!$B$19</definedName>
    <definedName name="TABLE_DATE_IMPLEMENTED_1" localSheetId="48">'x-703'!$B$19</definedName>
    <definedName name="TABLE_DATE_IMPLEMENTED_1" localSheetId="49">'x-704'!$B$19</definedName>
    <definedName name="TABLE_DATE_IMPLEMENTED_1" localSheetId="50">'x-705'!$B$19</definedName>
    <definedName name="TABLE_DATE_IMPLEMENTED_1" localSheetId="51">'x-706'!$B$19</definedName>
    <definedName name="TABLE_DATE_IMPLEMENTED_1" localSheetId="52">'x-707'!$B$19</definedName>
    <definedName name="TABLE_DATE_IMPLEMENTED_1" localSheetId="53">'x-708'!$B$19</definedName>
    <definedName name="TABLE_DATE_IMPLEMENTED_1" localSheetId="54">'x-711'!$B$19</definedName>
    <definedName name="TABLE_DATE_IMPLEMENTED_1" localSheetId="55">'x-712'!$B$19</definedName>
    <definedName name="TABLE_DATE_IMPLEMENTED_1" localSheetId="56">'x-713'!$B$19</definedName>
    <definedName name="TABLE_DATE_IMPLEMENTED_1" localSheetId="57">'x-714'!$B$19</definedName>
    <definedName name="TABLE_DATE_IMPLEMENTED_1" localSheetId="58">'x-715'!$B$19</definedName>
    <definedName name="TABLE_DATE_IMPLEMENTED_1" localSheetId="59">'x-716'!$B$19</definedName>
    <definedName name="TABLE_DATE_IMPLEMENTED_1" localSheetId="60">'x-717'!$B$19</definedName>
    <definedName name="TABLE_DATE_IMPLEMENTED_1" localSheetId="61">'x-718'!$B$19</definedName>
    <definedName name="TABLE_DATE_IMPLEMENTED_1" localSheetId="62">'x-719'!$B$19</definedName>
    <definedName name="TABLE_DATE_IMPLEMENTED_1" localSheetId="63">'x-720'!$B$19</definedName>
    <definedName name="TABLE_DATE_IMPLEMENTED_1" localSheetId="64">'x-801'!$B$19</definedName>
    <definedName name="TABLE_DATE_IMPLEMENTED_1" localSheetId="65">'x-802'!$B$19</definedName>
    <definedName name="TABLE_DATE_IMPLEMENTED_1" localSheetId="66">'x-template'!$B$19</definedName>
    <definedName name="TABLE_DATE_IMPLEMENTED_2" localSheetId="37">'x-501'!$G$19</definedName>
    <definedName name="TABLE_DATE_IMPLEMENTED_2" localSheetId="38">'x-502'!$F$19</definedName>
    <definedName name="TABLE_DATE_IMPLEMENTED_2" localSheetId="39">'x-503'!$F$19</definedName>
    <definedName name="TABLE_DATE_IMPLEMENTED_2" localSheetId="40">'x-504'!$G$19</definedName>
    <definedName name="TABLE_DATE_ISSUED_1" localSheetId="5">'x-201'!$B$18</definedName>
    <definedName name="TABLE_DATE_ISSUED_1" localSheetId="6">'x-202'!$B$18</definedName>
    <definedName name="TABLE_DATE_ISSUED_1" localSheetId="7">'x-203'!$B$18</definedName>
    <definedName name="TABLE_DATE_ISSUED_1" localSheetId="8">'x-204'!$B$18</definedName>
    <definedName name="TABLE_DATE_ISSUED_1" localSheetId="9">'x-205'!$B$18</definedName>
    <definedName name="TABLE_DATE_ISSUED_1" localSheetId="10">'x-206'!$B$18</definedName>
    <definedName name="TABLE_DATE_ISSUED_1" localSheetId="11">'x-207'!$B$18</definedName>
    <definedName name="TABLE_DATE_ISSUED_1" localSheetId="12">'x-208'!$B$18</definedName>
    <definedName name="TABLE_DATE_ISSUED_1" localSheetId="13">'x-209'!$B$18</definedName>
    <definedName name="TABLE_DATE_ISSUED_1" localSheetId="14">'x-210'!$B$18</definedName>
    <definedName name="TABLE_DATE_ISSUED_1" localSheetId="15">'x-211'!$B$18</definedName>
    <definedName name="TABLE_DATE_ISSUED_1" localSheetId="16">'x-212'!$B$18</definedName>
    <definedName name="TABLE_DATE_ISSUED_1" localSheetId="17">'x-213'!$B$18</definedName>
    <definedName name="TABLE_DATE_ISSUED_1" localSheetId="18">'x-214'!$B$18</definedName>
    <definedName name="TABLE_DATE_ISSUED_1" localSheetId="19">'x-215'!$B$18</definedName>
    <definedName name="TABLE_DATE_ISSUED_1" localSheetId="20">'x-216'!$B$18</definedName>
    <definedName name="TABLE_DATE_ISSUED_1" localSheetId="21">'x-217'!$B$18</definedName>
    <definedName name="TABLE_DATE_ISSUED_1" localSheetId="22">'x-301'!$B$18</definedName>
    <definedName name="TABLE_DATE_ISSUED_1" localSheetId="23">'x-302'!$B$18</definedName>
    <definedName name="TABLE_DATE_ISSUED_1" localSheetId="24">'x-303'!$B$18</definedName>
    <definedName name="TABLE_DATE_ISSUED_1" localSheetId="25">'x-304'!$B$18</definedName>
    <definedName name="TABLE_DATE_ISSUED_1" localSheetId="26">'x-305'!$B$18</definedName>
    <definedName name="TABLE_DATE_ISSUED_1" localSheetId="27">'x-306'!$B$18</definedName>
    <definedName name="TABLE_DATE_ISSUED_1" localSheetId="28">'x-307'!$B$18</definedName>
    <definedName name="TABLE_DATE_ISSUED_1" localSheetId="29">'x-308'!$B$18</definedName>
    <definedName name="TABLE_DATE_ISSUED_1" localSheetId="30">'x-309'!$B$18</definedName>
    <definedName name="TABLE_DATE_ISSUED_1" localSheetId="31">'x-310'!$B$18</definedName>
    <definedName name="TABLE_DATE_ISSUED_1" localSheetId="32">'x-311'!$B$18</definedName>
    <definedName name="TABLE_DATE_ISSUED_1" localSheetId="33">'x-314'!$B$18</definedName>
    <definedName name="TABLE_DATE_ISSUED_1" localSheetId="34">'x-315'!$B$18</definedName>
    <definedName name="TABLE_DATE_ISSUED_1" localSheetId="35">'x-401'!$B$18</definedName>
    <definedName name="TABLE_DATE_ISSUED_1" localSheetId="36">'x-402'!$B$18</definedName>
    <definedName name="TABLE_DATE_ISSUED_1" localSheetId="37">'x-501'!$B$18</definedName>
    <definedName name="TABLE_DATE_ISSUED_1" localSheetId="38">'x-502'!$B$18</definedName>
    <definedName name="TABLE_DATE_ISSUED_1" localSheetId="39">'x-503'!$B$18</definedName>
    <definedName name="TABLE_DATE_ISSUED_1" localSheetId="40">'x-504'!$B$18</definedName>
    <definedName name="TABLE_DATE_ISSUED_1" localSheetId="41">'x-505'!$B$18</definedName>
    <definedName name="TABLE_DATE_ISSUED_1" localSheetId="42">'x-506'!$B$18</definedName>
    <definedName name="TABLE_DATE_ISSUED_1" localSheetId="43">'x-601'!$B$18</definedName>
    <definedName name="TABLE_DATE_ISSUED_1" localSheetId="44">'x-608'!$B$18</definedName>
    <definedName name="TABLE_DATE_ISSUED_1" localSheetId="45">'x-609'!$B$18</definedName>
    <definedName name="TABLE_DATE_ISSUED_1" localSheetId="46">'x-701'!$B$18</definedName>
    <definedName name="TABLE_DATE_ISSUED_1" localSheetId="47">'x-702'!$B$18</definedName>
    <definedName name="TABLE_DATE_ISSUED_1" localSheetId="48">'x-703'!$B$18</definedName>
    <definedName name="TABLE_DATE_ISSUED_1" localSheetId="49">'x-704'!$B$18</definedName>
    <definedName name="TABLE_DATE_ISSUED_1" localSheetId="50">'x-705'!$B$18</definedName>
    <definedName name="TABLE_DATE_ISSUED_1" localSheetId="51">'x-706'!$B$18</definedName>
    <definedName name="TABLE_DATE_ISSUED_1" localSheetId="52">'x-707'!$B$18</definedName>
    <definedName name="TABLE_DATE_ISSUED_1" localSheetId="53">'x-708'!$B$18</definedName>
    <definedName name="TABLE_DATE_ISSUED_1" localSheetId="54">'x-711'!$B$18</definedName>
    <definedName name="TABLE_DATE_ISSUED_1" localSheetId="55">'x-712'!$B$18</definedName>
    <definedName name="TABLE_DATE_ISSUED_1" localSheetId="56">'x-713'!$B$18</definedName>
    <definedName name="TABLE_DATE_ISSUED_1" localSheetId="57">'x-714'!$B$18</definedName>
    <definedName name="TABLE_DATE_ISSUED_1" localSheetId="58">'x-715'!$B$18</definedName>
    <definedName name="TABLE_DATE_ISSUED_1" localSheetId="59">'x-716'!$B$18</definedName>
    <definedName name="TABLE_DATE_ISSUED_1" localSheetId="60">'x-717'!$B$18</definedName>
    <definedName name="TABLE_DATE_ISSUED_1" localSheetId="61">'x-718'!$B$18</definedName>
    <definedName name="TABLE_DATE_ISSUED_1" localSheetId="62">'x-719'!$B$18</definedName>
    <definedName name="TABLE_DATE_ISSUED_1" localSheetId="63">'x-720'!$B$18</definedName>
    <definedName name="TABLE_DATE_ISSUED_1" localSheetId="64">'x-801'!$B$18</definedName>
    <definedName name="TABLE_DATE_ISSUED_1" localSheetId="65">'x-802'!$B$18</definedName>
    <definedName name="TABLE_DATE_ISSUED_1" localSheetId="66">'x-template'!$B$18</definedName>
    <definedName name="TABLE_DATE_ISSUED_2" localSheetId="37">'x-501'!$G$18</definedName>
    <definedName name="TABLE_DATE_ISSUED_2" localSheetId="38">'x-502'!$F$18</definedName>
    <definedName name="TABLE_DATE_ISSUED_2" localSheetId="39">'x-503'!$F$18</definedName>
    <definedName name="TABLE_DATE_ISSUED_2" localSheetId="40">'x-504'!$G$18</definedName>
    <definedName name="TABLE_DESCRIPTION_1" localSheetId="5">'x-201'!$B$10</definedName>
    <definedName name="TABLE_DESCRIPTION_1" localSheetId="6">'x-202'!$B$10</definedName>
    <definedName name="TABLE_DESCRIPTION_1" localSheetId="7">'x-203'!$B$10</definedName>
    <definedName name="TABLE_DESCRIPTION_1" localSheetId="8">'x-204'!$B$10</definedName>
    <definedName name="TABLE_DESCRIPTION_1" localSheetId="9">'x-205'!$B$10</definedName>
    <definedName name="TABLE_DESCRIPTION_1" localSheetId="10">'x-206'!$B$10</definedName>
    <definedName name="TABLE_DESCRIPTION_1" localSheetId="11">'x-207'!$B$10</definedName>
    <definedName name="TABLE_DESCRIPTION_1" localSheetId="12">'x-208'!$B$10</definedName>
    <definedName name="TABLE_DESCRIPTION_1" localSheetId="13">'x-209'!$B$10</definedName>
    <definedName name="TABLE_DESCRIPTION_1" localSheetId="14">'x-210'!$B$10</definedName>
    <definedName name="TABLE_DESCRIPTION_1" localSheetId="15">'x-211'!$B$10</definedName>
    <definedName name="TABLE_DESCRIPTION_1" localSheetId="16">'x-212'!$B$10</definedName>
    <definedName name="TABLE_DESCRIPTION_1" localSheetId="17">'x-213'!$B$10</definedName>
    <definedName name="TABLE_DESCRIPTION_1" localSheetId="18">'x-214'!$B$10</definedName>
    <definedName name="TABLE_DESCRIPTION_1" localSheetId="19">'x-215'!$B$10</definedName>
    <definedName name="TABLE_DESCRIPTION_1" localSheetId="20">'x-216'!$B$10</definedName>
    <definedName name="TABLE_DESCRIPTION_1" localSheetId="21">'x-217'!$B$10</definedName>
    <definedName name="TABLE_DESCRIPTION_1" localSheetId="22">'x-301'!$B$10</definedName>
    <definedName name="TABLE_DESCRIPTION_1" localSheetId="23">'x-302'!$B$10</definedName>
    <definedName name="TABLE_DESCRIPTION_1" localSheetId="24">'x-303'!$B$10</definedName>
    <definedName name="TABLE_DESCRIPTION_1" localSheetId="25">'x-304'!$B$10</definedName>
    <definedName name="TABLE_DESCRIPTION_1" localSheetId="26">'x-305'!$B$10</definedName>
    <definedName name="TABLE_DESCRIPTION_1" localSheetId="27">'x-306'!$B$10</definedName>
    <definedName name="TABLE_DESCRIPTION_1" localSheetId="28">'x-307'!$B$10</definedName>
    <definedName name="TABLE_DESCRIPTION_1" localSheetId="29">'x-308'!$B$10</definedName>
    <definedName name="TABLE_DESCRIPTION_1" localSheetId="30">'x-309'!$B$10</definedName>
    <definedName name="TABLE_DESCRIPTION_1" localSheetId="31">'x-310'!$B$10</definedName>
    <definedName name="TABLE_DESCRIPTION_1" localSheetId="32">'x-311'!$B$10</definedName>
    <definedName name="TABLE_DESCRIPTION_1" localSheetId="33">'x-314'!$B$10</definedName>
    <definedName name="TABLE_DESCRIPTION_1" localSheetId="34">'x-315'!$B$10</definedName>
    <definedName name="TABLE_DESCRIPTION_1" localSheetId="35">'x-401'!$B$10</definedName>
    <definedName name="TABLE_DESCRIPTION_1" localSheetId="36">'x-402'!$B$10</definedName>
    <definedName name="TABLE_DESCRIPTION_1" localSheetId="37">'x-501'!$B$10</definedName>
    <definedName name="TABLE_DESCRIPTION_1" localSheetId="38">'x-502'!$B$10</definedName>
    <definedName name="TABLE_DESCRIPTION_1" localSheetId="39">'x-503'!$B$10</definedName>
    <definedName name="TABLE_DESCRIPTION_1" localSheetId="40">'x-504'!$B$10</definedName>
    <definedName name="TABLE_DESCRIPTION_1" localSheetId="41">'x-505'!$B$10</definedName>
    <definedName name="TABLE_DESCRIPTION_1" localSheetId="42">'x-506'!$B$10</definedName>
    <definedName name="TABLE_DESCRIPTION_1" localSheetId="43">'x-601'!$B$10</definedName>
    <definedName name="TABLE_DESCRIPTION_1" localSheetId="44">'x-608'!$B$10</definedName>
    <definedName name="TABLE_DESCRIPTION_1" localSheetId="45">'x-609'!$B$10</definedName>
    <definedName name="TABLE_DESCRIPTION_1" localSheetId="46">'x-701'!$B$10</definedName>
    <definedName name="TABLE_DESCRIPTION_1" localSheetId="47">'x-702'!$B$10</definedName>
    <definedName name="TABLE_DESCRIPTION_1" localSheetId="48">'x-703'!$B$10</definedName>
    <definedName name="TABLE_DESCRIPTION_1" localSheetId="49">'x-704'!$B$10</definedName>
    <definedName name="TABLE_DESCRIPTION_1" localSheetId="50">'x-705'!$B$10</definedName>
    <definedName name="TABLE_DESCRIPTION_1" localSheetId="51">'x-706'!$B$10</definedName>
    <definedName name="TABLE_DESCRIPTION_1" localSheetId="52">'x-707'!$B$10</definedName>
    <definedName name="TABLE_DESCRIPTION_1" localSheetId="53">'x-708'!$B$10</definedName>
    <definedName name="TABLE_DESCRIPTION_1" localSheetId="54">'x-711'!$B$10</definedName>
    <definedName name="TABLE_DESCRIPTION_1" localSheetId="55">'x-712'!$B$10</definedName>
    <definedName name="TABLE_DESCRIPTION_1" localSheetId="56">'x-713'!$B$10</definedName>
    <definedName name="TABLE_DESCRIPTION_1" localSheetId="57">'x-714'!$B$10</definedName>
    <definedName name="TABLE_DESCRIPTION_1" localSheetId="58">'x-715'!$B$10</definedName>
    <definedName name="TABLE_DESCRIPTION_1" localSheetId="59">'x-716'!$B$10</definedName>
    <definedName name="TABLE_DESCRIPTION_1" localSheetId="60">'x-717'!$B$10</definedName>
    <definedName name="TABLE_DESCRIPTION_1" localSheetId="61">'x-718'!$B$10</definedName>
    <definedName name="TABLE_DESCRIPTION_1" localSheetId="62">'x-719'!$B$10</definedName>
    <definedName name="TABLE_DESCRIPTION_1" localSheetId="63">'x-720'!$B$10</definedName>
    <definedName name="TABLE_DESCRIPTION_1" localSheetId="64">'x-801'!$B$10</definedName>
    <definedName name="TABLE_DESCRIPTION_1" localSheetId="65">'x-802'!$B$10</definedName>
    <definedName name="TABLE_DESCRIPTION_1" localSheetId="66">'x-template'!$B$10</definedName>
    <definedName name="TABLE_DESCRIPTION_2" localSheetId="37">'x-501'!$G$10</definedName>
    <definedName name="TABLE_DESCRIPTION_2" localSheetId="38">'x-502'!$F$10</definedName>
    <definedName name="TABLE_DESCRIPTION_2" localSheetId="39">'x-503'!$F$10</definedName>
    <definedName name="TABLE_DESCRIPTION_2" localSheetId="40">'x-504'!$G$10</definedName>
    <definedName name="TABLE_FACTOR_STATUS_1" localSheetId="5">'x-201'!$B$20</definedName>
    <definedName name="TABLE_FACTOR_STATUS_1" localSheetId="6">'x-202'!$B$20</definedName>
    <definedName name="TABLE_FACTOR_STATUS_1" localSheetId="7">'x-203'!$B$20</definedName>
    <definedName name="TABLE_FACTOR_STATUS_1" localSheetId="8">'x-204'!$B$20</definedName>
    <definedName name="TABLE_FACTOR_STATUS_1" localSheetId="9">'x-205'!$B$20</definedName>
    <definedName name="TABLE_FACTOR_STATUS_1" localSheetId="10">'x-206'!$B$20</definedName>
    <definedName name="TABLE_FACTOR_STATUS_1" localSheetId="11">'x-207'!$B$20</definedName>
    <definedName name="TABLE_FACTOR_STATUS_1" localSheetId="12">'x-208'!$B$20</definedName>
    <definedName name="TABLE_FACTOR_STATUS_1" localSheetId="13">'x-209'!$B$20</definedName>
    <definedName name="TABLE_FACTOR_STATUS_1" localSheetId="14">'x-210'!$B$20</definedName>
    <definedName name="TABLE_FACTOR_STATUS_1" localSheetId="15">'x-211'!$B$20</definedName>
    <definedName name="TABLE_FACTOR_STATUS_1" localSheetId="16">'x-212'!$B$20</definedName>
    <definedName name="TABLE_FACTOR_STATUS_1" localSheetId="17">'x-213'!$B$20</definedName>
    <definedName name="TABLE_FACTOR_STATUS_1" localSheetId="18">'x-214'!$B$20</definedName>
    <definedName name="TABLE_FACTOR_STATUS_1" localSheetId="19">'x-215'!$B$20</definedName>
    <definedName name="TABLE_FACTOR_STATUS_1" localSheetId="20">'x-216'!$B$20</definedName>
    <definedName name="TABLE_FACTOR_STATUS_1" localSheetId="21">'x-217'!$B$20</definedName>
    <definedName name="TABLE_FACTOR_STATUS_1" localSheetId="22">'x-301'!$B$20</definedName>
    <definedName name="TABLE_FACTOR_STATUS_1" localSheetId="23">'x-302'!$B$20</definedName>
    <definedName name="TABLE_FACTOR_STATUS_1" localSheetId="24">'x-303'!$B$20</definedName>
    <definedName name="TABLE_FACTOR_STATUS_1" localSheetId="25">'x-304'!$B$20</definedName>
    <definedName name="TABLE_FACTOR_STATUS_1" localSheetId="26">'x-305'!$B$20</definedName>
    <definedName name="TABLE_FACTOR_STATUS_1" localSheetId="27">'x-306'!$B$20</definedName>
    <definedName name="TABLE_FACTOR_STATUS_1" localSheetId="28">'x-307'!$B$20</definedName>
    <definedName name="TABLE_FACTOR_STATUS_1" localSheetId="29">'x-308'!$B$20</definedName>
    <definedName name="TABLE_FACTOR_STATUS_1" localSheetId="30">'x-309'!$B$20</definedName>
    <definedName name="TABLE_FACTOR_STATUS_1" localSheetId="31">'x-310'!$B$20</definedName>
    <definedName name="TABLE_FACTOR_STATUS_1" localSheetId="32">'x-311'!$B$20</definedName>
    <definedName name="TABLE_FACTOR_STATUS_1" localSheetId="33">'x-314'!$B$20</definedName>
    <definedName name="TABLE_FACTOR_STATUS_1" localSheetId="34">'x-315'!$B$20</definedName>
    <definedName name="TABLE_FACTOR_STATUS_1" localSheetId="35">'x-401'!$B$20</definedName>
    <definedName name="TABLE_FACTOR_STATUS_1" localSheetId="36">'x-402'!$B$20</definedName>
    <definedName name="TABLE_FACTOR_STATUS_1" localSheetId="37">'x-501'!$B$20</definedName>
    <definedName name="TABLE_FACTOR_STATUS_1" localSheetId="38">'x-502'!$B$20</definedName>
    <definedName name="TABLE_FACTOR_STATUS_1" localSheetId="39">'x-503'!$B$20</definedName>
    <definedName name="TABLE_FACTOR_STATUS_1" localSheetId="40">'x-504'!$B$20</definedName>
    <definedName name="TABLE_FACTOR_STATUS_1" localSheetId="41">'x-505'!$B$20</definedName>
    <definedName name="TABLE_FACTOR_STATUS_1" localSheetId="42">'x-506'!$B$20</definedName>
    <definedName name="TABLE_FACTOR_STATUS_1" localSheetId="43">'x-601'!$B$20</definedName>
    <definedName name="TABLE_FACTOR_STATUS_1" localSheetId="44">'x-608'!$B$20</definedName>
    <definedName name="TABLE_FACTOR_STATUS_1" localSheetId="45">'x-609'!$B$20</definedName>
    <definedName name="TABLE_FACTOR_STATUS_1" localSheetId="46">'x-701'!$B$20</definedName>
    <definedName name="TABLE_FACTOR_STATUS_1" localSheetId="47">'x-702'!$B$20</definedName>
    <definedName name="TABLE_FACTOR_STATUS_1" localSheetId="48">'x-703'!$B$20</definedName>
    <definedName name="TABLE_FACTOR_STATUS_1" localSheetId="49">'x-704'!$B$20</definedName>
    <definedName name="TABLE_FACTOR_STATUS_1" localSheetId="50">'x-705'!$B$20</definedName>
    <definedName name="TABLE_FACTOR_STATUS_1" localSheetId="51">'x-706'!$B$20</definedName>
    <definedName name="TABLE_FACTOR_STATUS_1" localSheetId="52">'x-707'!$B$20</definedName>
    <definedName name="TABLE_FACTOR_STATUS_1" localSheetId="53">'x-708'!$B$20</definedName>
    <definedName name="TABLE_FACTOR_STATUS_1" localSheetId="54">'x-711'!$B$20</definedName>
    <definedName name="TABLE_FACTOR_STATUS_1" localSheetId="55">'x-712'!$B$20</definedName>
    <definedName name="TABLE_FACTOR_STATUS_1" localSheetId="56">'x-713'!$B$20</definedName>
    <definedName name="TABLE_FACTOR_STATUS_1" localSheetId="57">'x-714'!$B$20</definedName>
    <definedName name="TABLE_FACTOR_STATUS_1" localSheetId="58">'x-715'!$B$20</definedName>
    <definedName name="TABLE_FACTOR_STATUS_1" localSheetId="59">'x-716'!$B$20</definedName>
    <definedName name="TABLE_FACTOR_STATUS_1" localSheetId="60">'x-717'!$B$20</definedName>
    <definedName name="TABLE_FACTOR_STATUS_1" localSheetId="61">'x-718'!$B$20</definedName>
    <definedName name="TABLE_FACTOR_STATUS_1" localSheetId="62">'x-719'!$B$20</definedName>
    <definedName name="TABLE_FACTOR_STATUS_1" localSheetId="63">'x-720'!$B$20</definedName>
    <definedName name="TABLE_FACTOR_STATUS_1" localSheetId="64">'x-801'!$B$20</definedName>
    <definedName name="TABLE_FACTOR_STATUS_1" localSheetId="65">'x-802'!$B$20</definedName>
    <definedName name="TABLE_FACTOR_STATUS_1" localSheetId="66">'x-template'!$B$20</definedName>
    <definedName name="TABLE_FACTOR_STATUS_2" localSheetId="37">'x-501'!$G$20</definedName>
    <definedName name="TABLE_FACTOR_STATUS_2" localSheetId="38">'x-502'!$F$20</definedName>
    <definedName name="TABLE_FACTOR_STATUS_2" localSheetId="39">'x-503'!$F$20</definedName>
    <definedName name="TABLE_FACTOR_STATUS_2" localSheetId="40">'x-504'!$G$20</definedName>
    <definedName name="TABLE_FACTOR_TYPE_1" localSheetId="5">'x-201'!$B$9</definedName>
    <definedName name="TABLE_FACTOR_TYPE_1" localSheetId="6">'x-202'!$B$9</definedName>
    <definedName name="TABLE_FACTOR_TYPE_1" localSheetId="7">'x-203'!$B$9</definedName>
    <definedName name="TABLE_FACTOR_TYPE_1" localSheetId="8">'x-204'!$B$9</definedName>
    <definedName name="TABLE_FACTOR_TYPE_1" localSheetId="9">'x-205'!$B$9</definedName>
    <definedName name="TABLE_FACTOR_TYPE_1" localSheetId="10">'x-206'!$B$9</definedName>
    <definedName name="TABLE_FACTOR_TYPE_1" localSheetId="11">'x-207'!$B$9</definedName>
    <definedName name="TABLE_FACTOR_TYPE_1" localSheetId="12">'x-208'!$B$9</definedName>
    <definedName name="TABLE_FACTOR_TYPE_1" localSheetId="13">'x-209'!$B$9</definedName>
    <definedName name="TABLE_FACTOR_TYPE_1" localSheetId="14">'x-210'!$B$9</definedName>
    <definedName name="TABLE_FACTOR_TYPE_1" localSheetId="15">'x-211'!$B$9</definedName>
    <definedName name="TABLE_FACTOR_TYPE_1" localSheetId="16">'x-212'!$B$9</definedName>
    <definedName name="TABLE_FACTOR_TYPE_1" localSheetId="17">'x-213'!$B$9</definedName>
    <definedName name="TABLE_FACTOR_TYPE_1" localSheetId="18">'x-214'!$B$9</definedName>
    <definedName name="TABLE_FACTOR_TYPE_1" localSheetId="19">'x-215'!$B$9</definedName>
    <definedName name="TABLE_FACTOR_TYPE_1" localSheetId="20">'x-216'!$B$9</definedName>
    <definedName name="TABLE_FACTOR_TYPE_1" localSheetId="21">'x-217'!$B$9</definedName>
    <definedName name="TABLE_FACTOR_TYPE_1" localSheetId="22">'x-301'!$B$9</definedName>
    <definedName name="TABLE_FACTOR_TYPE_1" localSheetId="23">'x-302'!$B$9</definedName>
    <definedName name="TABLE_FACTOR_TYPE_1" localSheetId="24">'x-303'!$B$9</definedName>
    <definedName name="TABLE_FACTOR_TYPE_1" localSheetId="25">'x-304'!$B$9</definedName>
    <definedName name="TABLE_FACTOR_TYPE_1" localSheetId="26">'x-305'!$B$9</definedName>
    <definedName name="TABLE_FACTOR_TYPE_1" localSheetId="27">'x-306'!$B$9</definedName>
    <definedName name="TABLE_FACTOR_TYPE_1" localSheetId="28">'x-307'!$B$9</definedName>
    <definedName name="TABLE_FACTOR_TYPE_1" localSheetId="29">'x-308'!$B$9</definedName>
    <definedName name="TABLE_FACTOR_TYPE_1" localSheetId="30">'x-309'!$B$9</definedName>
    <definedName name="TABLE_FACTOR_TYPE_1" localSheetId="31">'x-310'!$B$9</definedName>
    <definedName name="TABLE_FACTOR_TYPE_1" localSheetId="32">'x-311'!$B$9</definedName>
    <definedName name="TABLE_FACTOR_TYPE_1" localSheetId="33">'x-314'!$B$9</definedName>
    <definedName name="TABLE_FACTOR_TYPE_1" localSheetId="34">'x-315'!$B$9</definedName>
    <definedName name="TABLE_FACTOR_TYPE_1" localSheetId="35">'x-401'!$B$9</definedName>
    <definedName name="TABLE_FACTOR_TYPE_1" localSheetId="36">'x-402'!$B$9</definedName>
    <definedName name="TABLE_FACTOR_TYPE_1" localSheetId="37">'x-501'!$B$9</definedName>
    <definedName name="TABLE_FACTOR_TYPE_1" localSheetId="38">'x-502'!$B$9</definedName>
    <definedName name="TABLE_FACTOR_TYPE_1" localSheetId="39">'x-503'!$B$9</definedName>
    <definedName name="TABLE_FACTOR_TYPE_1" localSheetId="40">'x-504'!$B$9</definedName>
    <definedName name="TABLE_FACTOR_TYPE_1" localSheetId="41">'x-505'!$B$9</definedName>
    <definedName name="TABLE_FACTOR_TYPE_1" localSheetId="42">'x-506'!$B$9</definedName>
    <definedName name="TABLE_FACTOR_TYPE_1" localSheetId="43">'x-601'!$B$9</definedName>
    <definedName name="TABLE_FACTOR_TYPE_1" localSheetId="44">'x-608'!$B$9</definedName>
    <definedName name="TABLE_FACTOR_TYPE_1" localSheetId="45">'x-609'!$B$9</definedName>
    <definedName name="TABLE_FACTOR_TYPE_1" localSheetId="46">'x-701'!$B$9</definedName>
    <definedName name="TABLE_FACTOR_TYPE_1" localSheetId="47">'x-702'!$B$9</definedName>
    <definedName name="TABLE_FACTOR_TYPE_1" localSheetId="48">'x-703'!$B$9</definedName>
    <definedName name="TABLE_FACTOR_TYPE_1" localSheetId="49">'x-704'!$B$9</definedName>
    <definedName name="TABLE_FACTOR_TYPE_1" localSheetId="50">'x-705'!$B$9</definedName>
    <definedName name="TABLE_FACTOR_TYPE_1" localSheetId="51">'x-706'!$B$9</definedName>
    <definedName name="TABLE_FACTOR_TYPE_1" localSheetId="52">'x-707'!$B$9</definedName>
    <definedName name="TABLE_FACTOR_TYPE_1" localSheetId="53">'x-708'!$B$9</definedName>
    <definedName name="TABLE_FACTOR_TYPE_1" localSheetId="54">'x-711'!$B$9</definedName>
    <definedName name="TABLE_FACTOR_TYPE_1" localSheetId="55">'x-712'!$B$9</definedName>
    <definedName name="TABLE_FACTOR_TYPE_1" localSheetId="56">'x-713'!$B$9</definedName>
    <definedName name="TABLE_FACTOR_TYPE_1" localSheetId="57">'x-714'!$B$9</definedName>
    <definedName name="TABLE_FACTOR_TYPE_1" localSheetId="58">'x-715'!$B$9</definedName>
    <definedName name="TABLE_FACTOR_TYPE_1" localSheetId="59">'x-716'!$B$9</definedName>
    <definedName name="TABLE_FACTOR_TYPE_1" localSheetId="60">'x-717'!$B$9</definedName>
    <definedName name="TABLE_FACTOR_TYPE_1" localSheetId="61">'x-718'!$B$9</definedName>
    <definedName name="TABLE_FACTOR_TYPE_1" localSheetId="62">'x-719'!$B$9</definedName>
    <definedName name="TABLE_FACTOR_TYPE_1" localSheetId="63">'x-720'!$B$9</definedName>
    <definedName name="TABLE_FACTOR_TYPE_1" localSheetId="64">'x-801'!$B$9</definedName>
    <definedName name="TABLE_FACTOR_TYPE_1" localSheetId="65">'x-802'!$B$9</definedName>
    <definedName name="TABLE_FACTOR_TYPE_1" localSheetId="66">'x-template'!$B$9</definedName>
    <definedName name="TABLE_FACTOR_TYPE_2" localSheetId="37">'x-501'!$G$9</definedName>
    <definedName name="TABLE_FACTOR_TYPE_2" localSheetId="38">'x-502'!$F$9</definedName>
    <definedName name="TABLE_FACTOR_TYPE_2" localSheetId="39">'x-503'!$F$9</definedName>
    <definedName name="TABLE_FACTOR_TYPE_2" localSheetId="40">'x-504'!$G$9</definedName>
    <definedName name="TABLE_GENDER_1" localSheetId="5">'x-201'!$B$11</definedName>
    <definedName name="TABLE_GENDER_1" localSheetId="6">'x-202'!$B$11</definedName>
    <definedName name="TABLE_GENDER_1" localSheetId="7">'x-203'!$B$11</definedName>
    <definedName name="TABLE_GENDER_1" localSheetId="8">'x-204'!$B$11</definedName>
    <definedName name="TABLE_GENDER_1" localSheetId="9">'x-205'!$B$11</definedName>
    <definedName name="TABLE_GENDER_1" localSheetId="10">'x-206'!$B$11</definedName>
    <definedName name="TABLE_GENDER_1" localSheetId="11">'x-207'!$B$11</definedName>
    <definedName name="TABLE_GENDER_1" localSheetId="12">'x-208'!$B$11</definedName>
    <definedName name="TABLE_GENDER_1" localSheetId="13">'x-209'!$B$11</definedName>
    <definedName name="TABLE_GENDER_1" localSheetId="14">'x-210'!$B$11</definedName>
    <definedName name="TABLE_GENDER_1" localSheetId="15">'x-211'!$B$11</definedName>
    <definedName name="TABLE_GENDER_1" localSheetId="16">'x-212'!$B$11</definedName>
    <definedName name="TABLE_GENDER_1" localSheetId="17">'x-213'!$B$11</definedName>
    <definedName name="TABLE_GENDER_1" localSheetId="18">'x-214'!$B$11</definedName>
    <definedName name="TABLE_GENDER_1" localSheetId="19">'x-215'!$B$11</definedName>
    <definedName name="TABLE_GENDER_1" localSheetId="20">'x-216'!$B$11</definedName>
    <definedName name="TABLE_GENDER_1" localSheetId="21">'x-217'!$B$11</definedName>
    <definedName name="TABLE_GENDER_1" localSheetId="22">'x-301'!$B$11</definedName>
    <definedName name="TABLE_GENDER_1" localSheetId="23">'x-302'!$B$11</definedName>
    <definedName name="TABLE_GENDER_1" localSheetId="24">'x-303'!$B$11</definedName>
    <definedName name="TABLE_GENDER_1" localSheetId="25">'x-304'!$B$11</definedName>
    <definedName name="TABLE_GENDER_1" localSheetId="26">'x-305'!$B$11</definedName>
    <definedName name="TABLE_GENDER_1" localSheetId="27">'x-306'!$B$11</definedName>
    <definedName name="TABLE_GENDER_1" localSheetId="28">'x-307'!$B$11</definedName>
    <definedName name="TABLE_GENDER_1" localSheetId="29">'x-308'!$B$11</definedName>
    <definedName name="TABLE_GENDER_1" localSheetId="30">'x-309'!$B$11</definedName>
    <definedName name="TABLE_GENDER_1" localSheetId="31">'x-310'!$B$11</definedName>
    <definedName name="TABLE_GENDER_1" localSheetId="32">'x-311'!$B$11</definedName>
    <definedName name="TABLE_GENDER_1" localSheetId="33">'x-314'!$B$11</definedName>
    <definedName name="TABLE_GENDER_1" localSheetId="34">'x-315'!$B$11</definedName>
    <definedName name="TABLE_GENDER_1" localSheetId="35">'x-401'!$B$11</definedName>
    <definedName name="TABLE_GENDER_1" localSheetId="36">'x-402'!$B$11</definedName>
    <definedName name="TABLE_GENDER_1" localSheetId="37">'x-501'!$B$11</definedName>
    <definedName name="TABLE_GENDER_1" localSheetId="38">'x-502'!$B$11</definedName>
    <definedName name="TABLE_GENDER_1" localSheetId="39">'x-503'!$B$11</definedName>
    <definedName name="TABLE_GENDER_1" localSheetId="40">'x-504'!$B$11</definedName>
    <definedName name="TABLE_GENDER_1" localSheetId="41">'x-505'!$B$11</definedName>
    <definedName name="TABLE_GENDER_1" localSheetId="42">'x-506'!$B$11</definedName>
    <definedName name="TABLE_GENDER_1" localSheetId="43">'x-601'!$B$11</definedName>
    <definedName name="TABLE_GENDER_1" localSheetId="44">'x-608'!$B$11</definedName>
    <definedName name="TABLE_GENDER_1" localSheetId="45">'x-609'!$B$11</definedName>
    <definedName name="TABLE_GENDER_1" localSheetId="46">'x-701'!$B$11</definedName>
    <definedName name="TABLE_GENDER_1" localSheetId="47">'x-702'!$B$11</definedName>
    <definedName name="TABLE_GENDER_1" localSheetId="48">'x-703'!$B$11</definedName>
    <definedName name="TABLE_GENDER_1" localSheetId="49">'x-704'!$B$11</definedName>
    <definedName name="TABLE_GENDER_1" localSheetId="50">'x-705'!$B$11</definedName>
    <definedName name="TABLE_GENDER_1" localSheetId="51">'x-706'!$B$11</definedName>
    <definedName name="TABLE_GENDER_1" localSheetId="52">'x-707'!$B$11</definedName>
    <definedName name="TABLE_GENDER_1" localSheetId="53">'x-708'!$B$11</definedName>
    <definedName name="TABLE_GENDER_1" localSheetId="54">'x-711'!$B$11</definedName>
    <definedName name="TABLE_GENDER_1" localSheetId="55">'x-712'!$B$11</definedName>
    <definedName name="TABLE_GENDER_1" localSheetId="56">'x-713'!$B$11</definedName>
    <definedName name="TABLE_GENDER_1" localSheetId="57">'x-714'!$B$11</definedName>
    <definedName name="TABLE_GENDER_1" localSheetId="58">'x-715'!$B$11</definedName>
    <definedName name="TABLE_GENDER_1" localSheetId="59">'x-716'!$B$11</definedName>
    <definedName name="TABLE_GENDER_1" localSheetId="60">'x-717'!$B$11</definedName>
    <definedName name="TABLE_GENDER_1" localSheetId="61">'x-718'!$B$11</definedName>
    <definedName name="TABLE_GENDER_1" localSheetId="62">'x-719'!$B$11</definedName>
    <definedName name="TABLE_GENDER_1" localSheetId="63">'x-720'!$B$11</definedName>
    <definedName name="TABLE_GENDER_1" localSheetId="64">'x-801'!$B$11</definedName>
    <definedName name="TABLE_GENDER_1" localSheetId="65">'x-802'!$B$11</definedName>
    <definedName name="TABLE_GENDER_1" localSheetId="66">'x-template'!$B$11</definedName>
    <definedName name="TABLE_GENDER_2" localSheetId="37">'x-501'!$G$11</definedName>
    <definedName name="TABLE_GENDER_2" localSheetId="38">'x-502'!$F$11</definedName>
    <definedName name="TABLE_GENDER_2" localSheetId="39">'x-503'!$F$11</definedName>
    <definedName name="TABLE_GENDER_2" localSheetId="40">'x-504'!$G$11</definedName>
    <definedName name="TABLE_INFO_1" localSheetId="5">'x-201'!$A$6:$B$21</definedName>
    <definedName name="TABLE_INFO_1" localSheetId="6">'x-202'!$A$6:$B$21</definedName>
    <definedName name="TABLE_INFO_1" localSheetId="7">'x-203'!$A$6:$B$21</definedName>
    <definedName name="TABLE_INFO_1" localSheetId="8">'x-204'!$A$6:$B$21</definedName>
    <definedName name="TABLE_INFO_1" localSheetId="9">'x-205'!$A$6:$B$21</definedName>
    <definedName name="TABLE_INFO_1" localSheetId="10">'x-206'!$A$6:$B$21</definedName>
    <definedName name="TABLE_INFO_1" localSheetId="11">'x-207'!$A$6:$B$21</definedName>
    <definedName name="TABLE_INFO_1" localSheetId="12">'x-208'!$A$6:$B$21</definedName>
    <definedName name="TABLE_INFO_1" localSheetId="13">'x-209'!$A$6:$B$21</definedName>
    <definedName name="TABLE_INFO_1" localSheetId="14">'x-210'!$A$6:$B$21</definedName>
    <definedName name="TABLE_INFO_1" localSheetId="15">'x-211'!$A$6:$B$21</definedName>
    <definedName name="TABLE_INFO_1" localSheetId="16">'x-212'!$A$6:$B$21</definedName>
    <definedName name="TABLE_INFO_1" localSheetId="17">'x-213'!$A$6:$B$21</definedName>
    <definedName name="TABLE_INFO_1" localSheetId="18">'x-214'!$A$6:$B$21</definedName>
    <definedName name="TABLE_INFO_1" localSheetId="19">'x-215'!$A$6:$B$21</definedName>
    <definedName name="TABLE_INFO_1" localSheetId="20">'x-216'!$A$6:$B$21</definedName>
    <definedName name="TABLE_INFO_1" localSheetId="21">'x-217'!$A$6:$B$21</definedName>
    <definedName name="TABLE_INFO_1" localSheetId="22">'x-301'!$A$6:$B$21</definedName>
    <definedName name="TABLE_INFO_1" localSheetId="23">'x-302'!$A$6:$B$21</definedName>
    <definedName name="TABLE_INFO_1" localSheetId="24">'x-303'!$A$6:$B$21</definedName>
    <definedName name="TABLE_INFO_1" localSheetId="25">'x-304'!$A$6:$B$21</definedName>
    <definedName name="TABLE_INFO_1" localSheetId="26">'x-305'!$A$6:$B$21</definedName>
    <definedName name="TABLE_INFO_1" localSheetId="27">'x-306'!$A$6:$B$21</definedName>
    <definedName name="TABLE_INFO_1" localSheetId="28">'x-307'!$A$6:$B$21</definedName>
    <definedName name="TABLE_INFO_1" localSheetId="29">'x-308'!$A$6:$B$21</definedName>
    <definedName name="TABLE_INFO_1" localSheetId="30">'x-309'!$A$6:$B$21</definedName>
    <definedName name="TABLE_INFO_1" localSheetId="31">'x-310'!$A$6:$B$21</definedName>
    <definedName name="TABLE_INFO_1" localSheetId="32">'x-311'!$A$6:$B$21</definedName>
    <definedName name="TABLE_INFO_1" localSheetId="33">'x-314'!$A$6:$B$21</definedName>
    <definedName name="TABLE_INFO_1" localSheetId="34">'x-315'!$A$6:$B$21</definedName>
    <definedName name="TABLE_INFO_1" localSheetId="35">'x-401'!$A$6:$B$21</definedName>
    <definedName name="TABLE_INFO_1" localSheetId="36">'x-402'!$A$6:$B$21</definedName>
    <definedName name="TABLE_INFO_1" localSheetId="37">'x-501'!$A$6:$B$21</definedName>
    <definedName name="TABLE_INFO_1" localSheetId="38">'x-502'!$A$6:$B$21</definedName>
    <definedName name="TABLE_INFO_1" localSheetId="39">'x-503'!$A$6:$B$21</definedName>
    <definedName name="TABLE_INFO_1" localSheetId="40">'x-504'!$A$6:$B$21</definedName>
    <definedName name="TABLE_INFO_1" localSheetId="41">'x-505'!$A$6:$B$21</definedName>
    <definedName name="TABLE_INFO_1" localSheetId="42">'x-506'!$A$6:$B$21</definedName>
    <definedName name="TABLE_INFO_1" localSheetId="43">'x-601'!$A$6:$B$21</definedName>
    <definedName name="TABLE_INFO_1" localSheetId="44">'x-608'!$A$6:$B$21</definedName>
    <definedName name="TABLE_INFO_1" localSheetId="45">'x-609'!$A$6:$B$21</definedName>
    <definedName name="TABLE_INFO_1" localSheetId="46">'x-701'!$A$6:$B$21</definedName>
    <definedName name="TABLE_INFO_1" localSheetId="47">'x-702'!$A$6:$B$21</definedName>
    <definedName name="TABLE_INFO_1" localSheetId="48">'x-703'!$A$6:$B$21</definedName>
    <definedName name="TABLE_INFO_1" localSheetId="49">'x-704'!$A$6:$B$21</definedName>
    <definedName name="TABLE_INFO_1" localSheetId="50">'x-705'!$A$6:$B$21</definedName>
    <definedName name="TABLE_INFO_1" localSheetId="51">'x-706'!$A$6:$B$21</definedName>
    <definedName name="TABLE_INFO_1" localSheetId="52">'x-707'!$A$6:$B$21</definedName>
    <definedName name="TABLE_INFO_1" localSheetId="53">'x-708'!$A$6:$B$21</definedName>
    <definedName name="TABLE_INFO_1" localSheetId="54">'x-711'!$A$6:$B$21</definedName>
    <definedName name="TABLE_INFO_1" localSheetId="55">'x-712'!$A$6:$B$21</definedName>
    <definedName name="TABLE_INFO_1" localSheetId="56">'x-713'!$A$6:$B$21</definedName>
    <definedName name="TABLE_INFO_1" localSheetId="57">'x-714'!$A$6:$B$21</definedName>
    <definedName name="TABLE_INFO_1" localSheetId="58">'x-715'!$A$6:$B$21</definedName>
    <definedName name="TABLE_INFO_1" localSheetId="59">'x-716'!$A$6:$B$21</definedName>
    <definedName name="TABLE_INFO_1" localSheetId="60">'x-717'!$A$6:$B$21</definedName>
    <definedName name="TABLE_INFO_1" localSheetId="61">'x-718'!$A$6:$B$21</definedName>
    <definedName name="TABLE_INFO_1" localSheetId="62">'x-719'!$A$6:$B$21</definedName>
    <definedName name="TABLE_INFO_1" localSheetId="63">'x-720'!$A$6:$B$21</definedName>
    <definedName name="TABLE_INFO_1" localSheetId="64">'x-801'!$A$6:$B$21</definedName>
    <definedName name="TABLE_INFO_1" localSheetId="65">'x-802'!$A$6:$B$21</definedName>
    <definedName name="TABLE_INFO_1" localSheetId="66">'x-template'!$A$6:$B$21</definedName>
    <definedName name="TABLE_INFO_2" localSheetId="37">'x-501'!$F$6:$G$21</definedName>
    <definedName name="TABLE_INFO_2" localSheetId="38">'x-502'!$E$6:$F$21</definedName>
    <definedName name="TABLE_INFO_2" localSheetId="39">'x-503'!$E$6:$F$21</definedName>
    <definedName name="TABLE_INFO_2" localSheetId="40">'x-504'!$F$6:$G$21</definedName>
    <definedName name="TABLE_REFERENCE_1" localSheetId="5">'x-201'!$B$15</definedName>
    <definedName name="TABLE_REFERENCE_1" localSheetId="6">'x-202'!$B$15</definedName>
    <definedName name="TABLE_REFERENCE_1" localSheetId="7">'x-203'!$B$15</definedName>
    <definedName name="TABLE_REFERENCE_1" localSheetId="8">'x-204'!$B$15</definedName>
    <definedName name="TABLE_REFERENCE_1" localSheetId="9">'x-205'!$B$15</definedName>
    <definedName name="TABLE_REFERENCE_1" localSheetId="10">'x-206'!$B$15</definedName>
    <definedName name="TABLE_REFERENCE_1" localSheetId="11">'x-207'!$B$15</definedName>
    <definedName name="TABLE_REFERENCE_1" localSheetId="12">'x-208'!$B$15</definedName>
    <definedName name="TABLE_REFERENCE_1" localSheetId="13">'x-209'!$B$15</definedName>
    <definedName name="TABLE_REFERENCE_1" localSheetId="14">'x-210'!$B$15</definedName>
    <definedName name="TABLE_REFERENCE_1" localSheetId="15">'x-211'!$B$15</definedName>
    <definedName name="TABLE_REFERENCE_1" localSheetId="16">'x-212'!$B$15</definedName>
    <definedName name="TABLE_REFERENCE_1" localSheetId="17">'x-213'!$B$15</definedName>
    <definedName name="TABLE_REFERENCE_1" localSheetId="18">'x-214'!$B$15</definedName>
    <definedName name="TABLE_REFERENCE_1" localSheetId="19">'x-215'!$B$15</definedName>
    <definedName name="TABLE_REFERENCE_1" localSheetId="20">'x-216'!$B$15</definedName>
    <definedName name="TABLE_REFERENCE_1" localSheetId="21">'x-217'!$B$15</definedName>
    <definedName name="TABLE_REFERENCE_1" localSheetId="22">'x-301'!$B$15</definedName>
    <definedName name="TABLE_REFERENCE_1" localSheetId="23">'x-302'!$B$15</definedName>
    <definedName name="TABLE_REFERENCE_1" localSheetId="24">'x-303'!$B$15</definedName>
    <definedName name="TABLE_REFERENCE_1" localSheetId="25">'x-304'!$B$15</definedName>
    <definedName name="TABLE_REFERENCE_1" localSheetId="26">'x-305'!$B$15</definedName>
    <definedName name="TABLE_REFERENCE_1" localSheetId="27">'x-306'!$B$15</definedName>
    <definedName name="TABLE_REFERENCE_1" localSheetId="28">'x-307'!$B$15</definedName>
    <definedName name="TABLE_REFERENCE_1" localSheetId="29">'x-308'!$B$15</definedName>
    <definedName name="TABLE_REFERENCE_1" localSheetId="30">'x-309'!$B$15</definedName>
    <definedName name="TABLE_REFERENCE_1" localSheetId="31">'x-310'!$B$15</definedName>
    <definedName name="TABLE_REFERENCE_1" localSheetId="32">'x-311'!$B$15</definedName>
    <definedName name="TABLE_REFERENCE_1" localSheetId="33">'x-314'!$B$15</definedName>
    <definedName name="TABLE_REFERENCE_1" localSheetId="34">'x-315'!$B$15</definedName>
    <definedName name="TABLE_REFERENCE_1" localSheetId="35">'x-401'!$B$15</definedName>
    <definedName name="TABLE_REFERENCE_1" localSheetId="36">'x-402'!$B$15</definedName>
    <definedName name="TABLE_REFERENCE_1" localSheetId="37">'x-501'!$B$15</definedName>
    <definedName name="TABLE_REFERENCE_1" localSheetId="38">'x-502'!$B$15</definedName>
    <definedName name="TABLE_REFERENCE_1" localSheetId="39">'x-503'!$B$15</definedName>
    <definedName name="TABLE_REFERENCE_1" localSheetId="40">'x-504'!$B$15</definedName>
    <definedName name="TABLE_REFERENCE_1" localSheetId="41">'x-505'!$B$15</definedName>
    <definedName name="TABLE_REFERENCE_1" localSheetId="42">'x-506'!$B$15</definedName>
    <definedName name="TABLE_REFERENCE_1" localSheetId="43">'x-601'!$B$15</definedName>
    <definedName name="TABLE_REFERENCE_1" localSheetId="44">'x-608'!$B$15</definedName>
    <definedName name="TABLE_REFERENCE_1" localSheetId="45">'x-609'!$B$15</definedName>
    <definedName name="TABLE_REFERENCE_1" localSheetId="46">'x-701'!$B$15</definedName>
    <definedName name="TABLE_REFERENCE_1" localSheetId="47">'x-702'!$B$15</definedName>
    <definedName name="TABLE_REFERENCE_1" localSheetId="48">'x-703'!$B$15</definedName>
    <definedName name="TABLE_REFERENCE_1" localSheetId="49">'x-704'!$B$15</definedName>
    <definedName name="TABLE_REFERENCE_1" localSheetId="50">'x-705'!$B$15</definedName>
    <definedName name="TABLE_REFERENCE_1" localSheetId="51">'x-706'!$B$15</definedName>
    <definedName name="TABLE_REFERENCE_1" localSheetId="52">'x-707'!$B$15</definedName>
    <definedName name="TABLE_REFERENCE_1" localSheetId="53">'x-708'!$B$15</definedName>
    <definedName name="TABLE_REFERENCE_1" localSheetId="54">'x-711'!$B$15</definedName>
    <definedName name="TABLE_REFERENCE_1" localSheetId="55">'x-712'!$B$15</definedName>
    <definedName name="TABLE_REFERENCE_1" localSheetId="56">'x-713'!$B$15</definedName>
    <definedName name="TABLE_REFERENCE_1" localSheetId="57">'x-714'!$B$15</definedName>
    <definedName name="TABLE_REFERENCE_1" localSheetId="58">'x-715'!$B$15</definedName>
    <definedName name="TABLE_REFERENCE_1" localSheetId="59">'x-716'!$B$15</definedName>
    <definedName name="TABLE_REFERENCE_1" localSheetId="60">'x-717'!$B$15</definedName>
    <definedName name="TABLE_REFERENCE_1" localSheetId="61">'x-718'!$B$15</definedName>
    <definedName name="TABLE_REFERENCE_1" localSheetId="62">'x-719'!$B$15</definedName>
    <definedName name="TABLE_REFERENCE_1" localSheetId="63">'x-720'!$B$15</definedName>
    <definedName name="TABLE_REFERENCE_1" localSheetId="64">'x-801'!$B$15</definedName>
    <definedName name="TABLE_REFERENCE_1" localSheetId="65">'x-802'!$B$15</definedName>
    <definedName name="TABLE_REFERENCE_1" localSheetId="66">'x-template'!$B$15</definedName>
    <definedName name="TABLE_REFERENCE_2" localSheetId="37">'x-501'!$G$15</definedName>
    <definedName name="TABLE_REFERENCE_2" localSheetId="38">'x-502'!$F$15</definedName>
    <definedName name="TABLE_REFERENCE_2" localSheetId="39">'x-503'!$F$15</definedName>
    <definedName name="TABLE_REFERENCE_2" localSheetId="40">'x-504'!$G$15</definedName>
    <definedName name="TABLE_REFERENCE_GUIDANCE_1" localSheetId="5">'x-201'!$B$16</definedName>
    <definedName name="TABLE_REFERENCE_GUIDANCE_1" localSheetId="6">'x-202'!$B$16</definedName>
    <definedName name="TABLE_REFERENCE_GUIDANCE_1" localSheetId="7">'x-203'!$B$16</definedName>
    <definedName name="TABLE_REFERENCE_GUIDANCE_1" localSheetId="8">'x-204'!$B$16</definedName>
    <definedName name="TABLE_REFERENCE_GUIDANCE_1" localSheetId="9">'x-205'!$B$16</definedName>
    <definedName name="TABLE_REFERENCE_GUIDANCE_1" localSheetId="10">'x-206'!$B$16</definedName>
    <definedName name="TABLE_REFERENCE_GUIDANCE_1" localSheetId="11">'x-207'!$B$16</definedName>
    <definedName name="TABLE_REFERENCE_GUIDANCE_1" localSheetId="12">'x-208'!$B$16</definedName>
    <definedName name="TABLE_REFERENCE_GUIDANCE_1" localSheetId="13">'x-209'!$B$16</definedName>
    <definedName name="TABLE_REFERENCE_GUIDANCE_1" localSheetId="14">'x-210'!$B$16</definedName>
    <definedName name="TABLE_REFERENCE_GUIDANCE_1" localSheetId="15">'x-211'!$B$16</definedName>
    <definedName name="TABLE_REFERENCE_GUIDANCE_1" localSheetId="16">'x-212'!$B$16</definedName>
    <definedName name="TABLE_REFERENCE_GUIDANCE_1" localSheetId="17">'x-213'!$B$16</definedName>
    <definedName name="TABLE_REFERENCE_GUIDANCE_1" localSheetId="18">'x-214'!$B$16</definedName>
    <definedName name="TABLE_REFERENCE_GUIDANCE_1" localSheetId="19">'x-215'!$B$16</definedName>
    <definedName name="TABLE_REFERENCE_GUIDANCE_1" localSheetId="20">'x-216'!$B$16</definedName>
    <definedName name="TABLE_REFERENCE_GUIDANCE_1" localSheetId="21">'x-217'!$B$16</definedName>
    <definedName name="TABLE_REFERENCE_GUIDANCE_1" localSheetId="22">'x-301'!$B$16</definedName>
    <definedName name="TABLE_REFERENCE_GUIDANCE_1" localSheetId="23">'x-302'!$B$16</definedName>
    <definedName name="TABLE_REFERENCE_GUIDANCE_1" localSheetId="24">'x-303'!$B$16</definedName>
    <definedName name="TABLE_REFERENCE_GUIDANCE_1" localSheetId="25">'x-304'!$B$16</definedName>
    <definedName name="TABLE_REFERENCE_GUIDANCE_1" localSheetId="26">'x-305'!$B$16</definedName>
    <definedName name="TABLE_REFERENCE_GUIDANCE_1" localSheetId="27">'x-306'!$B$16</definedName>
    <definedName name="TABLE_REFERENCE_GUIDANCE_1" localSheetId="28">'x-307'!$B$16</definedName>
    <definedName name="TABLE_REFERENCE_GUIDANCE_1" localSheetId="29">'x-308'!$B$16</definedName>
    <definedName name="TABLE_REFERENCE_GUIDANCE_1" localSheetId="30">'x-309'!$B$16</definedName>
    <definedName name="TABLE_REFERENCE_GUIDANCE_1" localSheetId="31">'x-310'!$B$16</definedName>
    <definedName name="TABLE_REFERENCE_GUIDANCE_1" localSheetId="32">'x-311'!$B$16</definedName>
    <definedName name="TABLE_REFERENCE_GUIDANCE_1" localSheetId="33">'x-314'!$B$16</definedName>
    <definedName name="TABLE_REFERENCE_GUIDANCE_1" localSheetId="34">'x-315'!$B$16</definedName>
    <definedName name="TABLE_REFERENCE_GUIDANCE_1" localSheetId="35">'x-401'!$B$16</definedName>
    <definedName name="TABLE_REFERENCE_GUIDANCE_1" localSheetId="36">'x-402'!$B$16</definedName>
    <definedName name="TABLE_REFERENCE_GUIDANCE_1" localSheetId="37">'x-501'!$B$16</definedName>
    <definedName name="TABLE_REFERENCE_GUIDANCE_1" localSheetId="38">'x-502'!$B$16</definedName>
    <definedName name="TABLE_REFERENCE_GUIDANCE_1" localSheetId="39">'x-503'!$B$16</definedName>
    <definedName name="TABLE_REFERENCE_GUIDANCE_1" localSheetId="40">'x-504'!$B$16</definedName>
    <definedName name="TABLE_REFERENCE_GUIDANCE_1" localSheetId="41">'x-505'!$B$16</definedName>
    <definedName name="TABLE_REFERENCE_GUIDANCE_1" localSheetId="42">'x-506'!$B$16</definedName>
    <definedName name="TABLE_REFERENCE_GUIDANCE_1" localSheetId="43">'x-601'!$B$16</definedName>
    <definedName name="TABLE_REFERENCE_GUIDANCE_1" localSheetId="44">'x-608'!$B$16</definedName>
    <definedName name="TABLE_REFERENCE_GUIDANCE_1" localSheetId="45">'x-609'!$B$16</definedName>
    <definedName name="TABLE_REFERENCE_GUIDANCE_1" localSheetId="46">'x-701'!$B$16</definedName>
    <definedName name="TABLE_REFERENCE_GUIDANCE_1" localSheetId="47">'x-702'!$B$16</definedName>
    <definedName name="TABLE_REFERENCE_GUIDANCE_1" localSheetId="48">'x-703'!$B$16</definedName>
    <definedName name="TABLE_REFERENCE_GUIDANCE_1" localSheetId="49">'x-704'!$B$16</definedName>
    <definedName name="TABLE_REFERENCE_GUIDANCE_1" localSheetId="50">'x-705'!$B$16</definedName>
    <definedName name="TABLE_REFERENCE_GUIDANCE_1" localSheetId="51">'x-706'!$B$16</definedName>
    <definedName name="TABLE_REFERENCE_GUIDANCE_1" localSheetId="52">'x-707'!$B$16</definedName>
    <definedName name="TABLE_REFERENCE_GUIDANCE_1" localSheetId="53">'x-708'!$B$16</definedName>
    <definedName name="TABLE_REFERENCE_GUIDANCE_1" localSheetId="54">'x-711'!$B$16</definedName>
    <definedName name="TABLE_REFERENCE_GUIDANCE_1" localSheetId="55">'x-712'!$B$16</definedName>
    <definedName name="TABLE_REFERENCE_GUIDANCE_1" localSheetId="56">'x-713'!$B$16</definedName>
    <definedName name="TABLE_REFERENCE_GUIDANCE_1" localSheetId="57">'x-714'!$B$16</definedName>
    <definedName name="TABLE_REFERENCE_GUIDANCE_1" localSheetId="58">'x-715'!$B$16</definedName>
    <definedName name="TABLE_REFERENCE_GUIDANCE_1" localSheetId="59">'x-716'!$B$16</definedName>
    <definedName name="TABLE_REFERENCE_GUIDANCE_1" localSheetId="60">'x-717'!$B$16</definedName>
    <definedName name="TABLE_REFERENCE_GUIDANCE_1" localSheetId="61">'x-718'!$B$16</definedName>
    <definedName name="TABLE_REFERENCE_GUIDANCE_1" localSheetId="62">'x-719'!$B$16</definedName>
    <definedName name="TABLE_REFERENCE_GUIDANCE_1" localSheetId="63">'x-720'!$B$16</definedName>
    <definedName name="TABLE_REFERENCE_GUIDANCE_1" localSheetId="64">'x-801'!$B$16</definedName>
    <definedName name="TABLE_REFERENCE_GUIDANCE_1" localSheetId="65">'x-802'!$B$16</definedName>
    <definedName name="TABLE_REFERENCE_GUIDANCE_1" localSheetId="66">'x-template'!$B$16</definedName>
    <definedName name="TABLE_REFERENCE_GUIDANCE_2" localSheetId="37">'x-501'!$G$16</definedName>
    <definedName name="TABLE_REFERENCE_GUIDANCE_2" localSheetId="38">'x-502'!$F$16</definedName>
    <definedName name="TABLE_REFERENCE_GUIDANCE_2" localSheetId="39">'x-503'!$F$16</definedName>
    <definedName name="TABLE_REFERENCE_GUIDANCE_2" localSheetId="40">'x-504'!$G$16</definedName>
    <definedName name="TABLE_RELATED_1" localSheetId="5">'x-201'!$B$17</definedName>
    <definedName name="TABLE_RELATED_1" localSheetId="6">'x-202'!$B$17</definedName>
    <definedName name="TABLE_RELATED_1" localSheetId="7">'x-203'!$B$17</definedName>
    <definedName name="TABLE_RELATED_1" localSheetId="8">'x-204'!$B$17</definedName>
    <definedName name="TABLE_RELATED_1" localSheetId="9">'x-205'!$B$17</definedName>
    <definedName name="TABLE_RELATED_1" localSheetId="10">'x-206'!$B$17</definedName>
    <definedName name="TABLE_RELATED_1" localSheetId="11">'x-207'!$B$17</definedName>
    <definedName name="TABLE_RELATED_1" localSheetId="12">'x-208'!$B$17</definedName>
    <definedName name="TABLE_RELATED_1" localSheetId="13">'x-209'!$B$17</definedName>
    <definedName name="TABLE_RELATED_1" localSheetId="14">'x-210'!$B$17</definedName>
    <definedName name="TABLE_RELATED_1" localSheetId="15">'x-211'!$B$17</definedName>
    <definedName name="TABLE_RELATED_1" localSheetId="16">'x-212'!$B$17</definedName>
    <definedName name="TABLE_RELATED_1" localSheetId="17">'x-213'!$B$17</definedName>
    <definedName name="TABLE_RELATED_1" localSheetId="18">'x-214'!$B$17</definedName>
    <definedName name="TABLE_RELATED_1" localSheetId="19">'x-215'!$B$17</definedName>
    <definedName name="TABLE_RELATED_1" localSheetId="20">'x-216'!$B$17</definedName>
    <definedName name="TABLE_RELATED_1" localSheetId="21">'x-217'!$B$17</definedName>
    <definedName name="TABLE_RELATED_1" localSheetId="22">'x-301'!$B$17</definedName>
    <definedName name="TABLE_RELATED_1" localSheetId="23">'x-302'!$B$17</definedName>
    <definedName name="TABLE_RELATED_1" localSheetId="24">'x-303'!$B$17</definedName>
    <definedName name="TABLE_RELATED_1" localSheetId="25">'x-304'!$B$17</definedName>
    <definedName name="TABLE_RELATED_1" localSheetId="26">'x-305'!$B$17</definedName>
    <definedName name="TABLE_RELATED_1" localSheetId="27">'x-306'!$B$17</definedName>
    <definedName name="TABLE_RELATED_1" localSheetId="28">'x-307'!$B$17</definedName>
    <definedName name="TABLE_RELATED_1" localSheetId="29">'x-308'!$B$17</definedName>
    <definedName name="TABLE_RELATED_1" localSheetId="30">'x-309'!$B$17</definedName>
    <definedName name="TABLE_RELATED_1" localSheetId="31">'x-310'!$B$17</definedName>
    <definedName name="TABLE_RELATED_1" localSheetId="32">'x-311'!$B$17</definedName>
    <definedName name="TABLE_RELATED_1" localSheetId="33">'x-314'!$B$17</definedName>
    <definedName name="TABLE_RELATED_1" localSheetId="34">'x-315'!$B$17</definedName>
    <definedName name="TABLE_RELATED_1" localSheetId="35">'x-401'!$B$17</definedName>
    <definedName name="TABLE_RELATED_1" localSheetId="36">'x-402'!$B$17</definedName>
    <definedName name="TABLE_RELATED_1" localSheetId="37">'x-501'!$B$17</definedName>
    <definedName name="TABLE_RELATED_1" localSheetId="38">'x-502'!$B$17</definedName>
    <definedName name="TABLE_RELATED_1" localSheetId="39">'x-503'!$B$17</definedName>
    <definedName name="TABLE_RELATED_1" localSheetId="40">'x-504'!$B$17</definedName>
    <definedName name="TABLE_RELATED_1" localSheetId="41">'x-505'!$B$17</definedName>
    <definedName name="TABLE_RELATED_1" localSheetId="42">'x-506'!$B$17</definedName>
    <definedName name="TABLE_RELATED_1" localSheetId="43">'x-601'!$B$17</definedName>
    <definedName name="TABLE_RELATED_1" localSheetId="44">'x-608'!$B$17</definedName>
    <definedName name="TABLE_RELATED_1" localSheetId="45">'x-609'!$B$17</definedName>
    <definedName name="TABLE_RELATED_1" localSheetId="46">'x-701'!$B$17</definedName>
    <definedName name="TABLE_RELATED_1" localSheetId="47">'x-702'!$B$17</definedName>
    <definedName name="TABLE_RELATED_1" localSheetId="48">'x-703'!$B$17</definedName>
    <definedName name="TABLE_RELATED_1" localSheetId="49">'x-704'!$B$17</definedName>
    <definedName name="TABLE_RELATED_1" localSheetId="50">'x-705'!$B$17</definedName>
    <definedName name="TABLE_RELATED_1" localSheetId="51">'x-706'!$B$17</definedName>
    <definedName name="TABLE_RELATED_1" localSheetId="52">'x-707'!$B$17</definedName>
    <definedName name="TABLE_RELATED_1" localSheetId="53">'x-708'!$B$17</definedName>
    <definedName name="TABLE_RELATED_1" localSheetId="54">'x-711'!$B$17</definedName>
    <definedName name="TABLE_RELATED_1" localSheetId="55">'x-712'!$B$17</definedName>
    <definedName name="TABLE_RELATED_1" localSheetId="56">'x-713'!$B$17</definedName>
    <definedName name="TABLE_RELATED_1" localSheetId="57">'x-714'!$B$17</definedName>
    <definedName name="TABLE_RELATED_1" localSheetId="58">'x-715'!$B$17</definedName>
    <definedName name="TABLE_RELATED_1" localSheetId="59">'x-716'!$B$17</definedName>
    <definedName name="TABLE_RELATED_1" localSheetId="60">'x-717'!$B$17</definedName>
    <definedName name="TABLE_RELATED_1" localSheetId="61">'x-718'!$B$17</definedName>
    <definedName name="TABLE_RELATED_1" localSheetId="62">'x-719'!$B$17</definedName>
    <definedName name="TABLE_RELATED_1" localSheetId="63">'x-720'!$B$17</definedName>
    <definedName name="TABLE_RELATED_1" localSheetId="64">'x-801'!$B$17</definedName>
    <definedName name="TABLE_RELATED_1" localSheetId="65">'x-802'!$B$17</definedName>
    <definedName name="TABLE_RELATED_1" localSheetId="66">'x-template'!$B$17</definedName>
    <definedName name="TABLE_RELATED_2" localSheetId="37">'x-501'!$G$17</definedName>
    <definedName name="TABLE_RELATED_2" localSheetId="38">'x-502'!$F$17</definedName>
    <definedName name="TABLE_RELATED_2" localSheetId="39">'x-503'!$F$17</definedName>
    <definedName name="TABLE_RELATED_2" localSheetId="40">'x-504'!$G$17</definedName>
    <definedName name="TABLE_SECTION_1" localSheetId="5">'x-201'!$B$8</definedName>
    <definedName name="TABLE_SECTION_1" localSheetId="6">'x-202'!$B$8</definedName>
    <definedName name="TABLE_SECTION_1" localSheetId="7">'x-203'!$B$8</definedName>
    <definedName name="TABLE_SECTION_1" localSheetId="8">'x-204'!$B$8</definedName>
    <definedName name="TABLE_SECTION_1" localSheetId="9">'x-205'!$B$8</definedName>
    <definedName name="TABLE_SECTION_1" localSheetId="10">'x-206'!$B$8</definedName>
    <definedName name="TABLE_SECTION_1" localSheetId="11">'x-207'!$B$8</definedName>
    <definedName name="TABLE_SECTION_1" localSheetId="12">'x-208'!$B$8</definedName>
    <definedName name="TABLE_SECTION_1" localSheetId="13">'x-209'!$B$8</definedName>
    <definedName name="TABLE_SECTION_1" localSheetId="14">'x-210'!$B$8</definedName>
    <definedName name="TABLE_SECTION_1" localSheetId="15">'x-211'!$B$8</definedName>
    <definedName name="TABLE_SECTION_1" localSheetId="16">'x-212'!$B$8</definedName>
    <definedName name="TABLE_SECTION_1" localSheetId="17">'x-213'!$B$8</definedName>
    <definedName name="TABLE_SECTION_1" localSheetId="18">'x-214'!$B$8</definedName>
    <definedName name="TABLE_SECTION_1" localSheetId="19">'x-215'!$B$8</definedName>
    <definedName name="TABLE_SECTION_1" localSheetId="20">'x-216'!$B$8</definedName>
    <definedName name="TABLE_SECTION_1" localSheetId="21">'x-217'!$B$8</definedName>
    <definedName name="TABLE_SECTION_1" localSheetId="22">'x-301'!$B$8</definedName>
    <definedName name="TABLE_SECTION_1" localSheetId="23">'x-302'!$B$8</definedName>
    <definedName name="TABLE_SECTION_1" localSheetId="24">'x-303'!$B$8</definedName>
    <definedName name="TABLE_SECTION_1" localSheetId="25">'x-304'!$B$8</definedName>
    <definedName name="TABLE_SECTION_1" localSheetId="26">'x-305'!$B$8</definedName>
    <definedName name="TABLE_SECTION_1" localSheetId="27">'x-306'!$B$8</definedName>
    <definedName name="TABLE_SECTION_1" localSheetId="28">'x-307'!$B$8</definedName>
    <definedName name="TABLE_SECTION_1" localSheetId="29">'x-308'!$B$8</definedName>
    <definedName name="TABLE_SECTION_1" localSheetId="30">'x-309'!$B$8</definedName>
    <definedName name="TABLE_SECTION_1" localSheetId="31">'x-310'!$B$8</definedName>
    <definedName name="TABLE_SECTION_1" localSheetId="32">'x-311'!$B$8</definedName>
    <definedName name="TABLE_SECTION_1" localSheetId="33">'x-314'!$B$8</definedName>
    <definedName name="TABLE_SECTION_1" localSheetId="34">'x-315'!$B$8</definedName>
    <definedName name="TABLE_SECTION_1" localSheetId="35">'x-401'!$B$8</definedName>
    <definedName name="TABLE_SECTION_1" localSheetId="36">'x-402'!$B$8</definedName>
    <definedName name="TABLE_SECTION_1" localSheetId="37">'x-501'!$B$8</definedName>
    <definedName name="TABLE_SECTION_1" localSheetId="38">'x-502'!$B$8</definedName>
    <definedName name="TABLE_SECTION_1" localSheetId="39">'x-503'!$B$8</definedName>
    <definedName name="TABLE_SECTION_1" localSheetId="40">'x-504'!$B$8</definedName>
    <definedName name="TABLE_SECTION_1" localSheetId="41">'x-505'!$B$8</definedName>
    <definedName name="TABLE_SECTION_1" localSheetId="42">'x-506'!$B$8</definedName>
    <definedName name="TABLE_SECTION_1" localSheetId="43">'x-601'!$B$8</definedName>
    <definedName name="TABLE_SECTION_1" localSheetId="44">'x-608'!$B$8</definedName>
    <definedName name="TABLE_SECTION_1" localSheetId="45">'x-609'!$B$8</definedName>
    <definedName name="TABLE_SECTION_1" localSheetId="46">'x-701'!$B$8</definedName>
    <definedName name="TABLE_SECTION_1" localSheetId="47">'x-702'!$B$8</definedName>
    <definedName name="TABLE_SECTION_1" localSheetId="48">'x-703'!$B$8</definedName>
    <definedName name="TABLE_SECTION_1" localSheetId="49">'x-704'!$B$8</definedName>
    <definedName name="TABLE_SECTION_1" localSheetId="50">'x-705'!$B$8</definedName>
    <definedName name="TABLE_SECTION_1" localSheetId="51">'x-706'!$B$8</definedName>
    <definedName name="TABLE_SECTION_1" localSheetId="52">'x-707'!$B$8</definedName>
    <definedName name="TABLE_SECTION_1" localSheetId="53">'x-708'!$B$8</definedName>
    <definedName name="TABLE_SECTION_1" localSheetId="54">'x-711'!$B$8</definedName>
    <definedName name="TABLE_SECTION_1" localSheetId="55">'x-712'!$B$8</definedName>
    <definedName name="TABLE_SECTION_1" localSheetId="56">'x-713'!$B$8</definedName>
    <definedName name="TABLE_SECTION_1" localSheetId="57">'x-714'!$B$8</definedName>
    <definedName name="TABLE_SECTION_1" localSheetId="58">'x-715'!$B$8</definedName>
    <definedName name="TABLE_SECTION_1" localSheetId="59">'x-716'!$B$8</definedName>
    <definedName name="TABLE_SECTION_1" localSheetId="60">'x-717'!$B$8</definedName>
    <definedName name="TABLE_SECTION_1" localSheetId="61">'x-718'!$B$8</definedName>
    <definedName name="TABLE_SECTION_1" localSheetId="62">'x-719'!$B$8</definedName>
    <definedName name="TABLE_SECTION_1" localSheetId="63">'x-720'!$B$8</definedName>
    <definedName name="TABLE_SECTION_1" localSheetId="64">'x-801'!$B$8</definedName>
    <definedName name="TABLE_SECTION_1" localSheetId="65">'x-802'!$B$8</definedName>
    <definedName name="TABLE_SECTION_1" localSheetId="66">'x-template'!$B$8</definedName>
    <definedName name="TABLE_SECTION_2" localSheetId="37">'x-501'!$G$8</definedName>
    <definedName name="TABLE_SECTION_2" localSheetId="38">'x-502'!$F$8</definedName>
    <definedName name="TABLE_SECTION_2" localSheetId="39">'x-503'!$F$8</definedName>
    <definedName name="TABLE_SECTION_2" localSheetId="40">'x-504'!$G$8</definedName>
    <definedName name="TABLE_SECTION_NUMBER_1" localSheetId="5">'x-201'!$B$13</definedName>
    <definedName name="TABLE_SECTION_NUMBER_1" localSheetId="6">'x-202'!$B$13</definedName>
    <definedName name="TABLE_SECTION_NUMBER_1" localSheetId="7">'x-203'!$B$13</definedName>
    <definedName name="TABLE_SECTION_NUMBER_1" localSheetId="8">'x-204'!$B$13</definedName>
    <definedName name="TABLE_SECTION_NUMBER_1" localSheetId="9">'x-205'!$B$13</definedName>
    <definedName name="TABLE_SECTION_NUMBER_1" localSheetId="10">'x-206'!$B$13</definedName>
    <definedName name="TABLE_SECTION_NUMBER_1" localSheetId="11">'x-207'!$B$13</definedName>
    <definedName name="TABLE_SECTION_NUMBER_1" localSheetId="12">'x-208'!$B$13</definedName>
    <definedName name="TABLE_SECTION_NUMBER_1" localSheetId="13">'x-209'!$B$13</definedName>
    <definedName name="TABLE_SECTION_NUMBER_1" localSheetId="14">'x-210'!$B$13</definedName>
    <definedName name="TABLE_SECTION_NUMBER_1" localSheetId="15">'x-211'!$B$13</definedName>
    <definedName name="TABLE_SECTION_NUMBER_1" localSheetId="16">'x-212'!$B$13</definedName>
    <definedName name="TABLE_SECTION_NUMBER_1" localSheetId="17">'x-213'!$B$13</definedName>
    <definedName name="TABLE_SECTION_NUMBER_1" localSheetId="18">'x-214'!$B$13</definedName>
    <definedName name="TABLE_SECTION_NUMBER_1" localSheetId="19">'x-215'!$B$13</definedName>
    <definedName name="TABLE_SECTION_NUMBER_1" localSheetId="20">'x-216'!$B$13</definedName>
    <definedName name="TABLE_SECTION_NUMBER_1" localSheetId="21">'x-217'!$B$13</definedName>
    <definedName name="TABLE_SECTION_NUMBER_1" localSheetId="22">'x-301'!$B$13</definedName>
    <definedName name="TABLE_SECTION_NUMBER_1" localSheetId="23">'x-302'!$B$13</definedName>
    <definedName name="TABLE_SECTION_NUMBER_1" localSheetId="24">'x-303'!$B$13</definedName>
    <definedName name="TABLE_SECTION_NUMBER_1" localSheetId="25">'x-304'!$B$13</definedName>
    <definedName name="TABLE_SECTION_NUMBER_1" localSheetId="26">'x-305'!$B$13</definedName>
    <definedName name="TABLE_SECTION_NUMBER_1" localSheetId="27">'x-306'!$B$13</definedName>
    <definedName name="TABLE_SECTION_NUMBER_1" localSheetId="28">'x-307'!$B$13</definedName>
    <definedName name="TABLE_SECTION_NUMBER_1" localSheetId="29">'x-308'!$B$13</definedName>
    <definedName name="TABLE_SECTION_NUMBER_1" localSheetId="30">'x-309'!$B$13</definedName>
    <definedName name="TABLE_SECTION_NUMBER_1" localSheetId="31">'x-310'!$B$13</definedName>
    <definedName name="TABLE_SECTION_NUMBER_1" localSheetId="32">'x-311'!$B$13</definedName>
    <definedName name="TABLE_SECTION_NUMBER_1" localSheetId="33">'x-314'!$B$13</definedName>
    <definedName name="TABLE_SECTION_NUMBER_1" localSheetId="34">'x-315'!$B$13</definedName>
    <definedName name="TABLE_SECTION_NUMBER_1" localSheetId="35">'x-401'!$B$13</definedName>
    <definedName name="TABLE_SECTION_NUMBER_1" localSheetId="36">'x-402'!$B$13</definedName>
    <definedName name="TABLE_SECTION_NUMBER_1" localSheetId="37">'x-501'!$B$13</definedName>
    <definedName name="TABLE_SECTION_NUMBER_1" localSheetId="38">'x-502'!$B$13</definedName>
    <definedName name="TABLE_SECTION_NUMBER_1" localSheetId="39">'x-503'!$B$13</definedName>
    <definedName name="TABLE_SECTION_NUMBER_1" localSheetId="40">'x-504'!$B$13</definedName>
    <definedName name="TABLE_SECTION_NUMBER_1" localSheetId="41">'x-505'!$B$13</definedName>
    <definedName name="TABLE_SECTION_NUMBER_1" localSheetId="42">'x-506'!$B$13</definedName>
    <definedName name="TABLE_SECTION_NUMBER_1" localSheetId="43">'x-601'!$B$13</definedName>
    <definedName name="TABLE_SECTION_NUMBER_1" localSheetId="44">'x-608'!$B$13</definedName>
    <definedName name="TABLE_SECTION_NUMBER_1" localSheetId="45">'x-609'!$B$13</definedName>
    <definedName name="TABLE_SECTION_NUMBER_1" localSheetId="46">'x-701'!$B$13</definedName>
    <definedName name="TABLE_SECTION_NUMBER_1" localSheetId="47">'x-702'!$B$13</definedName>
    <definedName name="TABLE_SECTION_NUMBER_1" localSheetId="48">'x-703'!$B$13</definedName>
    <definedName name="TABLE_SECTION_NUMBER_1" localSheetId="49">'x-704'!$B$13</definedName>
    <definedName name="TABLE_SECTION_NUMBER_1" localSheetId="50">'x-705'!$B$13</definedName>
    <definedName name="TABLE_SECTION_NUMBER_1" localSheetId="51">'x-706'!$B$13</definedName>
    <definedName name="TABLE_SECTION_NUMBER_1" localSheetId="52">'x-707'!$B$13</definedName>
    <definedName name="TABLE_SECTION_NUMBER_1" localSheetId="53">'x-708'!$B$13</definedName>
    <definedName name="TABLE_SECTION_NUMBER_1" localSheetId="54">'x-711'!$B$13</definedName>
    <definedName name="TABLE_SECTION_NUMBER_1" localSheetId="55">'x-712'!$B$13</definedName>
    <definedName name="TABLE_SECTION_NUMBER_1" localSheetId="56">'x-713'!$B$13</definedName>
    <definedName name="TABLE_SECTION_NUMBER_1" localSheetId="57">'x-714'!$B$13</definedName>
    <definedName name="TABLE_SECTION_NUMBER_1" localSheetId="58">'x-715'!$B$13</definedName>
    <definedName name="TABLE_SECTION_NUMBER_1" localSheetId="59">'x-716'!$B$13</definedName>
    <definedName name="TABLE_SECTION_NUMBER_1" localSheetId="60">'x-717'!$B$13</definedName>
    <definedName name="TABLE_SECTION_NUMBER_1" localSheetId="61">'x-718'!$B$13</definedName>
    <definedName name="TABLE_SECTION_NUMBER_1" localSheetId="62">'x-719'!$B$13</definedName>
    <definedName name="TABLE_SECTION_NUMBER_1" localSheetId="63">'x-720'!$B$13</definedName>
    <definedName name="TABLE_SECTION_NUMBER_1" localSheetId="64">'x-801'!$B$13</definedName>
    <definedName name="TABLE_SECTION_NUMBER_1" localSheetId="65">'x-802'!$B$13</definedName>
    <definedName name="TABLE_SECTION_NUMBER_1" localSheetId="66">'x-template'!$B$13</definedName>
    <definedName name="TABLE_SECTION_NUMBER_2" localSheetId="37">'x-501'!$G$13</definedName>
    <definedName name="TABLE_SECTION_NUMBER_2" localSheetId="38">'x-502'!$F$13</definedName>
    <definedName name="TABLE_SECTION_NUMBER_2" localSheetId="39">'x-503'!$F$13</definedName>
    <definedName name="TABLE_SECTION_NUMBER_2" localSheetId="40">'x-504'!$G$13</definedName>
    <definedName name="TABLE_SERIES_NUMBER_1" localSheetId="5">'x-201'!$B$14</definedName>
    <definedName name="TABLE_SERIES_NUMBER_1" localSheetId="6">'x-202'!$B$14</definedName>
    <definedName name="TABLE_SERIES_NUMBER_1" localSheetId="7">'x-203'!$B$14</definedName>
    <definedName name="TABLE_SERIES_NUMBER_1" localSheetId="8">'x-204'!$B$14</definedName>
    <definedName name="TABLE_SERIES_NUMBER_1" localSheetId="9">'x-205'!$B$14</definedName>
    <definedName name="TABLE_SERIES_NUMBER_1" localSheetId="10">'x-206'!$B$14</definedName>
    <definedName name="TABLE_SERIES_NUMBER_1" localSheetId="11">'x-207'!$B$14</definedName>
    <definedName name="TABLE_SERIES_NUMBER_1" localSheetId="12">'x-208'!$B$14</definedName>
    <definedName name="TABLE_SERIES_NUMBER_1" localSheetId="13">'x-209'!$B$14</definedName>
    <definedName name="TABLE_SERIES_NUMBER_1" localSheetId="14">'x-210'!$B$14</definedName>
    <definedName name="TABLE_SERIES_NUMBER_1" localSheetId="15">'x-211'!$B$14</definedName>
    <definedName name="TABLE_SERIES_NUMBER_1" localSheetId="16">'x-212'!$B$14</definedName>
    <definedName name="TABLE_SERIES_NUMBER_1" localSheetId="17">'x-213'!$B$14</definedName>
    <definedName name="TABLE_SERIES_NUMBER_1" localSheetId="18">'x-214'!$B$14</definedName>
    <definedName name="TABLE_SERIES_NUMBER_1" localSheetId="19">'x-215'!$B$14</definedName>
    <definedName name="TABLE_SERIES_NUMBER_1" localSheetId="20">'x-216'!$B$14</definedName>
    <definedName name="TABLE_SERIES_NUMBER_1" localSheetId="21">'x-217'!$B$14</definedName>
    <definedName name="TABLE_SERIES_NUMBER_1" localSheetId="22">'x-301'!$B$14</definedName>
    <definedName name="TABLE_SERIES_NUMBER_1" localSheetId="23">'x-302'!$B$14</definedName>
    <definedName name="TABLE_SERIES_NUMBER_1" localSheetId="24">'x-303'!$B$14</definedName>
    <definedName name="TABLE_SERIES_NUMBER_1" localSheetId="25">'x-304'!$B$14</definedName>
    <definedName name="TABLE_SERIES_NUMBER_1" localSheetId="26">'x-305'!$B$14</definedName>
    <definedName name="TABLE_SERIES_NUMBER_1" localSheetId="27">'x-306'!$B$14</definedName>
    <definedName name="TABLE_SERIES_NUMBER_1" localSheetId="28">'x-307'!$B$14</definedName>
    <definedName name="TABLE_SERIES_NUMBER_1" localSheetId="29">'x-308'!$B$14</definedName>
    <definedName name="TABLE_SERIES_NUMBER_1" localSheetId="30">'x-309'!$B$14</definedName>
    <definedName name="TABLE_SERIES_NUMBER_1" localSheetId="31">'x-310'!$B$14</definedName>
    <definedName name="TABLE_SERIES_NUMBER_1" localSheetId="32">'x-311'!$B$14</definedName>
    <definedName name="TABLE_SERIES_NUMBER_1" localSheetId="33">'x-314'!$B$14</definedName>
    <definedName name="TABLE_SERIES_NUMBER_1" localSheetId="34">'x-315'!$B$14</definedName>
    <definedName name="TABLE_SERIES_NUMBER_1" localSheetId="35">'x-401'!$B$14</definedName>
    <definedName name="TABLE_SERIES_NUMBER_1" localSheetId="36">'x-402'!$B$14</definedName>
    <definedName name="TABLE_SERIES_NUMBER_1" localSheetId="37">'x-501'!$B$14</definedName>
    <definedName name="TABLE_SERIES_NUMBER_1" localSheetId="38">'x-502'!$B$14</definedName>
    <definedName name="TABLE_SERIES_NUMBER_1" localSheetId="39">'x-503'!$B$14</definedName>
    <definedName name="TABLE_SERIES_NUMBER_1" localSheetId="40">'x-504'!$B$14</definedName>
    <definedName name="TABLE_SERIES_NUMBER_1" localSheetId="41">'x-505'!$B$14</definedName>
    <definedName name="TABLE_SERIES_NUMBER_1" localSheetId="42">'x-506'!$B$14</definedName>
    <definedName name="TABLE_SERIES_NUMBER_1" localSheetId="43">'x-601'!$B$14</definedName>
    <definedName name="TABLE_SERIES_NUMBER_1" localSheetId="44">'x-608'!$B$14</definedName>
    <definedName name="TABLE_SERIES_NUMBER_1" localSheetId="45">'x-609'!$B$14</definedName>
    <definedName name="TABLE_SERIES_NUMBER_1" localSheetId="46">'x-701'!$B$14</definedName>
    <definedName name="TABLE_SERIES_NUMBER_1" localSheetId="47">'x-702'!$B$14</definedName>
    <definedName name="TABLE_SERIES_NUMBER_1" localSheetId="48">'x-703'!$B$14</definedName>
    <definedName name="TABLE_SERIES_NUMBER_1" localSheetId="49">'x-704'!$B$14</definedName>
    <definedName name="TABLE_SERIES_NUMBER_1" localSheetId="50">'x-705'!$B$14</definedName>
    <definedName name="TABLE_SERIES_NUMBER_1" localSheetId="51">'x-706'!$B$14</definedName>
    <definedName name="TABLE_SERIES_NUMBER_1" localSheetId="52">'x-707'!$B$14</definedName>
    <definedName name="TABLE_SERIES_NUMBER_1" localSheetId="53">'x-708'!$B$14</definedName>
    <definedName name="TABLE_SERIES_NUMBER_1" localSheetId="54">'x-711'!$B$14</definedName>
    <definedName name="TABLE_SERIES_NUMBER_1" localSheetId="55">'x-712'!$B$14</definedName>
    <definedName name="TABLE_SERIES_NUMBER_1" localSheetId="56">'x-713'!$B$14</definedName>
    <definedName name="TABLE_SERIES_NUMBER_1" localSheetId="57">'x-714'!$B$14</definedName>
    <definedName name="TABLE_SERIES_NUMBER_1" localSheetId="58">'x-715'!$B$14</definedName>
    <definedName name="TABLE_SERIES_NUMBER_1" localSheetId="59">'x-716'!$B$14</definedName>
    <definedName name="TABLE_SERIES_NUMBER_1" localSheetId="60">'x-717'!$B$14</definedName>
    <definedName name="TABLE_SERIES_NUMBER_1" localSheetId="61">'x-718'!$B$14</definedName>
    <definedName name="TABLE_SERIES_NUMBER_1" localSheetId="62">'x-719'!$B$14</definedName>
    <definedName name="TABLE_SERIES_NUMBER_1" localSheetId="63">'x-720'!$B$14</definedName>
    <definedName name="TABLE_SERIES_NUMBER_1" localSheetId="64">'x-801'!$B$14</definedName>
    <definedName name="TABLE_SERIES_NUMBER_1" localSheetId="65">'x-802'!$B$14</definedName>
    <definedName name="TABLE_SERIES_NUMBER_1" localSheetId="66">'x-template'!$B$14</definedName>
    <definedName name="TABLE_SERIES_NUMBER_2" localSheetId="37">'x-501'!$G$14</definedName>
    <definedName name="TABLE_SERIES_NUMBER_2" localSheetId="38">'x-502'!$F$14</definedName>
    <definedName name="TABLE_SERIES_NUMBER_2" localSheetId="39">'x-503'!$F$14</definedName>
    <definedName name="TABLE_SERIES_NUMBER_2" localSheetId="40">'x-504'!$G$14</definedName>
    <definedName name="update_from_factor_list">#REF!</definedName>
    <definedName name="wb_title">Cover!$B$2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9" l="1"/>
  <c r="A43" i="9"/>
  <c r="A45" i="9"/>
  <c r="A47" i="9"/>
  <c r="A72" i="9" l="1"/>
  <c r="A71" i="9"/>
  <c r="A70" i="9"/>
  <c r="A69" i="9"/>
  <c r="A68" i="9"/>
  <c r="A67" i="9"/>
  <c r="A66" i="9"/>
  <c r="A65" i="9"/>
  <c r="A64" i="9"/>
  <c r="A63" i="9"/>
  <c r="A62" i="9"/>
  <c r="A61" i="9"/>
  <c r="A60" i="9"/>
  <c r="A59" i="9"/>
  <c r="A58" i="9"/>
  <c r="A57" i="9"/>
  <c r="A56" i="9"/>
  <c r="A55" i="9"/>
  <c r="A54" i="9"/>
  <c r="A53" i="9"/>
  <c r="A52" i="9"/>
  <c r="A51" i="9"/>
  <c r="A50" i="9"/>
  <c r="A49" i="9"/>
  <c r="A48" i="9"/>
  <c r="A46" i="9"/>
  <c r="A44" i="9"/>
  <c r="A42"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B23" i="76"/>
  <c r="A23" i="76"/>
  <c r="B3" i="76"/>
  <c r="B23" i="75"/>
  <c r="A23" i="75"/>
  <c r="B3" i="75"/>
  <c r="B23" i="74"/>
  <c r="A23" i="74"/>
  <c r="B3" i="74"/>
  <c r="B23" i="73"/>
  <c r="A23" i="73"/>
  <c r="B3" i="73"/>
  <c r="B23" i="72"/>
  <c r="A23" i="72"/>
  <c r="B3" i="72"/>
  <c r="B23" i="71"/>
  <c r="A23" i="71"/>
  <c r="B3" i="71"/>
  <c r="B23" i="70"/>
  <c r="A23" i="70"/>
  <c r="B3" i="70"/>
  <c r="B23" i="69"/>
  <c r="A23" i="69"/>
  <c r="B3" i="69"/>
  <c r="B23" i="68"/>
  <c r="A23" i="68"/>
  <c r="B3" i="68"/>
  <c r="B23" i="67"/>
  <c r="A23" i="67"/>
  <c r="B3" i="67"/>
  <c r="B23" i="66"/>
  <c r="A23" i="66"/>
  <c r="B3" i="66"/>
  <c r="B23" i="65"/>
  <c r="A23" i="65"/>
  <c r="B3" i="65"/>
  <c r="B23" i="64"/>
  <c r="A23" i="64"/>
  <c r="B3" i="64"/>
  <c r="B23" i="63"/>
  <c r="A23" i="63"/>
  <c r="B3" i="63"/>
  <c r="B23" i="62"/>
  <c r="A23" i="62"/>
  <c r="B3" i="62"/>
  <c r="B23" i="61"/>
  <c r="A23" i="61"/>
  <c r="B3" i="61"/>
  <c r="B23" i="60"/>
  <c r="A23" i="60"/>
  <c r="B3" i="60"/>
  <c r="B23" i="59"/>
  <c r="A23" i="59"/>
  <c r="B3" i="59"/>
  <c r="B23" i="58"/>
  <c r="A23" i="58"/>
  <c r="B3" i="58"/>
  <c r="B23" i="57"/>
  <c r="A23" i="57"/>
  <c r="B3" i="57"/>
  <c r="B23" i="56"/>
  <c r="A23" i="56"/>
  <c r="B3" i="56"/>
  <c r="B23" i="55"/>
  <c r="A23" i="55"/>
  <c r="B3" i="55"/>
  <c r="B23" i="54"/>
  <c r="A23" i="54"/>
  <c r="B3" i="54"/>
  <c r="B23" i="53"/>
  <c r="A23" i="53"/>
  <c r="B3" i="53"/>
  <c r="B23" i="52"/>
  <c r="A23" i="52"/>
  <c r="B3" i="52"/>
  <c r="B23" i="51"/>
  <c r="A23" i="51"/>
  <c r="B3" i="51"/>
  <c r="B23" i="50"/>
  <c r="A23" i="50"/>
  <c r="B3" i="50"/>
  <c r="B23" i="49"/>
  <c r="A23" i="49"/>
  <c r="B3" i="49"/>
  <c r="B23" i="48"/>
  <c r="A23" i="48"/>
  <c r="B3" i="48"/>
  <c r="B23" i="47"/>
  <c r="A23" i="47"/>
  <c r="B3" i="47"/>
  <c r="B23" i="46"/>
  <c r="A23" i="46"/>
  <c r="B3" i="46"/>
  <c r="B23" i="45"/>
  <c r="A23" i="45"/>
  <c r="B3" i="45"/>
  <c r="B23" i="44"/>
  <c r="A23" i="44"/>
  <c r="B3" i="44"/>
  <c r="B23" i="43"/>
  <c r="A23" i="43"/>
  <c r="B3" i="43"/>
  <c r="B23" i="42"/>
  <c r="A23" i="42"/>
  <c r="B3" i="42"/>
  <c r="B23" i="41"/>
  <c r="A23" i="41"/>
  <c r="B3" i="41"/>
  <c r="B23" i="40"/>
  <c r="A23" i="40"/>
  <c r="B3" i="40"/>
  <c r="B23" i="39"/>
  <c r="A23" i="39"/>
  <c r="B3" i="39"/>
  <c r="B23" i="38"/>
  <c r="A23" i="38"/>
  <c r="B3" i="38"/>
  <c r="B23" i="37"/>
  <c r="A23" i="37"/>
  <c r="B3" i="37"/>
  <c r="B23" i="36"/>
  <c r="A23" i="36"/>
  <c r="B3" i="36"/>
  <c r="B23" i="35"/>
  <c r="A23" i="35"/>
  <c r="B3" i="35"/>
  <c r="B23" i="34"/>
  <c r="A23" i="34"/>
  <c r="B3" i="34"/>
  <c r="B23" i="33"/>
  <c r="A23" i="33"/>
  <c r="B3" i="33"/>
  <c r="B23" i="32"/>
  <c r="A23" i="32"/>
  <c r="B3" i="32"/>
  <c r="B23" i="31"/>
  <c r="A23" i="31"/>
  <c r="B3" i="31"/>
  <c r="B23" i="30"/>
  <c r="A23" i="30"/>
  <c r="B3" i="30"/>
  <c r="B23" i="29"/>
  <c r="A23" i="29"/>
  <c r="B3" i="29"/>
  <c r="B23" i="28"/>
  <c r="A23" i="28"/>
  <c r="B3" i="28"/>
  <c r="B23" i="27"/>
  <c r="A23" i="27"/>
  <c r="B3" i="27"/>
  <c r="B23" i="26"/>
  <c r="A23" i="26"/>
  <c r="B3" i="26"/>
  <c r="B23" i="25"/>
  <c r="A23" i="25"/>
  <c r="B3" i="25"/>
  <c r="B23" i="24"/>
  <c r="A23" i="24"/>
  <c r="B3" i="24"/>
  <c r="B23" i="23"/>
  <c r="A23" i="23"/>
  <c r="B3" i="23"/>
  <c r="B23" i="22"/>
  <c r="A23" i="22"/>
  <c r="B3" i="22"/>
  <c r="B23" i="21"/>
  <c r="A23" i="21"/>
  <c r="B3" i="21"/>
  <c r="B23" i="20"/>
  <c r="A23" i="20"/>
  <c r="B3" i="20"/>
  <c r="B23" i="19"/>
  <c r="A23" i="19"/>
  <c r="B3" i="19"/>
  <c r="B23" i="18"/>
  <c r="A23" i="18"/>
  <c r="B3" i="18"/>
  <c r="B23" i="17"/>
  <c r="A23" i="17"/>
  <c r="B3" i="17"/>
  <c r="B23" i="16"/>
  <c r="A23" i="16"/>
  <c r="B3" i="16"/>
  <c r="B3" i="14" l="1"/>
  <c r="A23" i="14"/>
  <c r="B23" i="14"/>
  <c r="A8" i="10"/>
  <c r="A6" i="7"/>
  <c r="B9" i="7"/>
  <c r="B8" i="7"/>
  <c r="B6" i="13"/>
  <c r="B2" i="13"/>
  <c r="B2" i="70" l="1"/>
  <c r="B2" i="59"/>
  <c r="B2" i="48"/>
  <c r="B2" i="37"/>
  <c r="B2" i="26"/>
  <c r="B2" i="42"/>
  <c r="B2" i="50"/>
  <c r="B2" i="54"/>
  <c r="B2" i="32"/>
  <c r="B2" i="33"/>
  <c r="B2" i="43"/>
  <c r="B2" i="75"/>
  <c r="B2" i="64"/>
  <c r="B2" i="53"/>
  <c r="B2" i="31"/>
  <c r="B2" i="20"/>
  <c r="B2" i="17"/>
  <c r="B2" i="22"/>
  <c r="B2" i="69"/>
  <c r="B2" i="58"/>
  <c r="B2" i="47"/>
  <c r="B2" i="36"/>
  <c r="B2" i="25"/>
  <c r="B2" i="74"/>
  <c r="B2" i="52"/>
  <c r="B2" i="68"/>
  <c r="B2" i="57"/>
  <c r="B2" i="35"/>
  <c r="B2" i="24"/>
  <c r="B2" i="73"/>
  <c r="B2" i="29"/>
  <c r="B2" i="72"/>
  <c r="B2" i="39"/>
  <c r="B2" i="28"/>
  <c r="B2" i="66"/>
  <c r="B2" i="55"/>
  <c r="B2" i="44"/>
  <c r="B2" i="49"/>
  <c r="B2" i="27"/>
  <c r="B2" i="16"/>
  <c r="B2" i="65"/>
  <c r="B2" i="63"/>
  <c r="B2" i="41"/>
  <c r="B2" i="30"/>
  <c r="B2" i="19"/>
  <c r="B2" i="46"/>
  <c r="B2" i="62"/>
  <c r="B2" i="51"/>
  <c r="B2" i="40"/>
  <c r="B2" i="18"/>
  <c r="B2" i="67"/>
  <c r="B2" i="56"/>
  <c r="B2" i="45"/>
  <c r="B2" i="34"/>
  <c r="B2" i="23"/>
  <c r="B2" i="71"/>
  <c r="B2" i="60"/>
  <c r="B2" i="38"/>
  <c r="B2" i="61"/>
  <c r="B2" i="76"/>
  <c r="B2" i="21"/>
  <c r="B2" i="14"/>
  <c r="B2" i="5"/>
  <c r="B2" i="9" l="1"/>
  <c r="B2" i="10"/>
  <c r="B2" i="7"/>
</calcChain>
</file>

<file path=xl/sharedStrings.xml><?xml version="1.0" encoding="utf-8"?>
<sst xmlns="http://schemas.openxmlformats.org/spreadsheetml/2006/main" count="4127" uniqueCount="630">
  <si>
    <t>Government Actuary's Department</t>
  </si>
  <si>
    <t>Workbook:</t>
  </si>
  <si>
    <t>Worksheet:</t>
  </si>
  <si>
    <t>Cover</t>
  </si>
  <si>
    <t>Specification</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</si>
  <si>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</si>
  <si>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</si>
  <si>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</si>
  <si>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</si>
  <si>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</si>
  <si>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</si>
  <si>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Assumptions</t>
  </si>
  <si>
    <t>This sheet lists the assumptions that were used to derive the factor tables.</t>
  </si>
  <si>
    <t>Factor List</t>
  </si>
  <si>
    <t xml:space="preserve">This sheet lists the full suite of factors that are in force together with the following information: </t>
  </si>
  <si>
    <t>x-101 and onwards</t>
  </si>
  <si>
    <t>The 100 series factors contain the club transfer factors. Each different type of club transfer factor is set out on a separate sheet starting with sheet x-101, where x relates to the scheme section (if applicable).</t>
  </si>
  <si>
    <t>x-201 and onwards</t>
  </si>
  <si>
    <t>The 200 series factors contain the non club transfer factors. Each different type of non club transfer factor is set out on a separate sheet starting with sheet x-201, where x relates to the scheme section (if applicable).</t>
  </si>
  <si>
    <t>x-301 and onwards</t>
  </si>
  <si>
    <t>The 300 series factors contain the pension sharing on divorce factors. Each different type of pension sharing on divorce factor is set out on a separate sheet starting with sheet x-301, where x relates to the scheme section (if applicable).</t>
  </si>
  <si>
    <t>x-401 and onwards</t>
  </si>
  <si>
    <t>The 400 series factors contain the early of late retirement factors. Each different type of early or late retirement factor is set out on a separate sheet starting with sheet x-401, where x relates to the scheme section (if applicable).</t>
  </si>
  <si>
    <t>x-501 and onwards</t>
  </si>
  <si>
    <t>The 500 series factors contain the commutation factors. Each different type of commutation factor is set out on a separate sheet starting with sheet x-501, where x relates to the scheme section (if applicable).</t>
  </si>
  <si>
    <t>x-601 and onwards</t>
  </si>
  <si>
    <t>The 600 series factors contain the scheme pays factors. Each different type of scheme pays factor is set out on a separate sheet starting with sheet x-601, where x relates to the scheme section (if applicable).</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</si>
  <si>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</si>
  <si>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</si>
  <si>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x-801 and onwards</t>
  </si>
  <si>
    <t>The 800 series factors contain the other scheme specific factors. Each different type of other scheme specific factor is set out on a separate sheet starting with sheet x-801, where x relates to the scheme section (if applicable).</t>
  </si>
  <si>
    <t>LGPS_NI</t>
  </si>
  <si>
    <t xml:space="preserve">This spreadsheet should not be made available online without the express permission of GAD. </t>
  </si>
  <si>
    <t xml:space="preserve">This spreadsheet is password protected. </t>
  </si>
  <si>
    <t>Version control</t>
  </si>
  <si>
    <t>Version control on this sheet commences with the 2017/18 factor review (version 2018-1)</t>
  </si>
  <si>
    <t>Version 2019 - 08 (20 Sep 2019)</t>
  </si>
  <si>
    <t>New immediate club factor table (based on NPA60 table from Club Memorandum applying from 1 April 2019)
Correction to club factor tables 103-110 (to align with Club Memorandum applying from 1 April 2019)</t>
  </si>
  <si>
    <t>Provides the following new factor tables:</t>
  </si>
  <si>
    <t>x-102 (Club factors - immediate benefits)</t>
  </si>
  <si>
    <t>Provides the following revised factors:</t>
  </si>
  <si>
    <t>x-103-110 (Club factors)</t>
  </si>
  <si>
    <t>Confirms that the following factor table is no longer required for LGPS:</t>
  </si>
  <si>
    <t>none</t>
  </si>
  <si>
    <t>Factors still to follow:</t>
  </si>
  <si>
    <t>Methodology changes:</t>
  </si>
  <si>
    <t>Date modified:</t>
  </si>
  <si>
    <t>Version 2019 - 05 (July 2019)</t>
  </si>
  <si>
    <t>x-400 series (LRF)</t>
  </si>
  <si>
    <t>Confirms that the following factor table is no longer required for LGPS (NI):</t>
  </si>
  <si>
    <t>Tables 0-402 (Late retirement) is new and should be used with the respective updated guidance note dated 24 July 2019 (or as amended).</t>
  </si>
  <si>
    <t>Version 2019 - 04 (July 2019)</t>
  </si>
  <si>
    <t>x-300 (Pension Credit post 2015), x-500 (Trivial and Inverse Commutation), x-600 (Scheme pays, x-800 (AVC to Added Pension)</t>
  </si>
  <si>
    <t>Tables x-311 (Pension Credit post 2015) and 0-601 (Annual Allowance Scheme Pays) have new format and should be used with the respective updated guidance notes dated 10 July 2019 (or as amended).</t>
  </si>
  <si>
    <t>Version 2019 - 03 (March 2019)</t>
  </si>
  <si>
    <t>x-103 to x-110 (Club transfer factors for males and females NPA 65-68)</t>
  </si>
  <si>
    <t>x-300 (Pension Credit post 2015), x-400 series (LRF), all other series</t>
  </si>
  <si>
    <t>none - table should be used with existing guidance notes as referenced</t>
  </si>
  <si>
    <t>Version 2019 - 02 (March 2019)</t>
  </si>
  <si>
    <t>x-200, x-300 (excl. Pension Credit post 2014), x-400 series (ERF only, x-700</t>
  </si>
  <si>
    <t>Version 2019 - 01 (January 2019)</t>
  </si>
  <si>
    <t>x-200, x-300 (excl. Pension Credit post 2014), x-400 series (ERF only)</t>
  </si>
  <si>
    <t>Version 2018 - 01 (November 2018)</t>
  </si>
  <si>
    <t>x-200, x-300 (Pensioner CE only)</t>
  </si>
  <si>
    <t>all other series</t>
  </si>
  <si>
    <t>Version 2023-01</t>
  </si>
  <si>
    <t>Provides the following updated factor tables:</t>
  </si>
  <si>
    <t>x-201 to x-209, x-301 to x-311, x-314 to x-315</t>
  </si>
  <si>
    <t>Date Modified:</t>
  </si>
  <si>
    <t>Version 2023-02</t>
  </si>
  <si>
    <t>x-210 to x-217, x-401, x-402</t>
  </si>
  <si>
    <t>Version 2023-03</t>
  </si>
  <si>
    <t>x-501 to x-506, x-601, x-608 to x-609</t>
  </si>
  <si>
    <t>Withdrawn factor tables:</t>
  </si>
  <si>
    <t>Version 2023-04</t>
  </si>
  <si>
    <t>Club 2023 Tables 1&amp;2 and 3-6 (Copies of the Club factors)</t>
  </si>
  <si>
    <t>x-701 to x-708, x-711 to x-720, x-801 to x-802</t>
  </si>
  <si>
    <t>x-102 to x-110 (old Club factor tables. These have been replaced by Club 2023 factor tables 1&amp;2 and 3-6)</t>
  </si>
  <si>
    <t>Version 2025-01</t>
  </si>
  <si>
    <t>Other changes:</t>
  </si>
  <si>
    <t>The key assumptions underlying the factors have been added on a separate tab called "Assumptions".</t>
  </si>
  <si>
    <t>Assumptions underlying factors</t>
  </si>
  <si>
    <t>2026 factor review set</t>
  </si>
  <si>
    <t>2023 factor review set</t>
  </si>
  <si>
    <t>Discount rate net of CPI</t>
  </si>
  <si>
    <t>2% pa</t>
  </si>
  <si>
    <t>1.7% pa</t>
  </si>
  <si>
    <t>Discount rate net of post88 GMP</t>
  </si>
  <si>
    <t>2.452% pa</t>
  </si>
  <si>
    <t>2.302% pa</t>
  </si>
  <si>
    <t>Nominal discount rate</t>
  </si>
  <si>
    <t>4.040% pa</t>
  </si>
  <si>
    <t>3.734% pa</t>
  </si>
  <si>
    <t>CPI</t>
  </si>
  <si>
    <t>Post 88 GMP increases</t>
  </si>
  <si>
    <t>1.55% pa</t>
  </si>
  <si>
    <t>1.4% pa</t>
  </si>
  <si>
    <t>RPI</t>
  </si>
  <si>
    <t>2.145% pa</t>
  </si>
  <si>
    <t>3.15% pa pre 2030
2.1% pa post 2030</t>
  </si>
  <si>
    <t>RPI capped at 5% pa</t>
  </si>
  <si>
    <t>n/a</t>
  </si>
  <si>
    <t>Long-term earnings growth</t>
  </si>
  <si>
    <t>3.8% pa</t>
  </si>
  <si>
    <t>Allowance for short term salary increases</t>
  </si>
  <si>
    <t>Nil</t>
  </si>
  <si>
    <t>CARE scheme in-service revaluation</t>
  </si>
  <si>
    <t>Male pensioners</t>
  </si>
  <si>
    <t>115% of S3NMA</t>
  </si>
  <si>
    <t>Female pensioners</t>
  </si>
  <si>
    <t>108% of S3NFA</t>
  </si>
  <si>
    <t>Male pensioners (ill-health)</t>
  </si>
  <si>
    <t xml:space="preserve">122% of S3IMA </t>
  </si>
  <si>
    <t>Female pensioners (ill-health)</t>
  </si>
  <si>
    <t>122% of S3IFA</t>
  </si>
  <si>
    <t>Male dependants</t>
  </si>
  <si>
    <t xml:space="preserve">84% of S3DMA </t>
  </si>
  <si>
    <t>Female dependants</t>
  </si>
  <si>
    <t>101% of S3DFA</t>
  </si>
  <si>
    <t>Future mortality improvements</t>
  </si>
  <si>
    <t>Based on ONS 2022 principal UK population projections</t>
  </si>
  <si>
    <t>Based on ONS 2020 principal UK population projection</t>
  </si>
  <si>
    <t>Year of use</t>
  </si>
  <si>
    <t xml:space="preserve">2028 for most factors. For factors intended to set a member contribution rate that is payable for the duration of a contract, we select a year of use that reflects the cohort of members who could use those factors </t>
  </si>
  <si>
    <t xml:space="preserve">2024 for most factors. For factors intended to set a member contribution rate that is payable for the duration of a contract, we select a year of use that reflects the cohort of members who could use those factors </t>
  </si>
  <si>
    <t>Proportion of male and female members for unisex factors</t>
  </si>
  <si>
    <t>Members: 45% male, 55% female
Dependants: 55% male, 45% female</t>
  </si>
  <si>
    <t>Expense loading</t>
  </si>
  <si>
    <t>Allowance for short-term dependants’ pensions</t>
  </si>
  <si>
    <t>Normal pension age in the 2015 scheme</t>
  </si>
  <si>
    <t>In line with DoF valuation directions</t>
  </si>
  <si>
    <t>Proportion partnered at retirement</t>
  </si>
  <si>
    <t>Generally in line with 2020 valuation assumptions
100% for options where the member can purchase additional dependant benefits</t>
  </si>
  <si>
    <t>Age difference between member and partner</t>
  </si>
  <si>
    <t>Male: 3 years older than partner
Female: 3 years younger than partner</t>
  </si>
  <si>
    <t>Rates of ill-health retirement</t>
  </si>
  <si>
    <t>In line with 2020 valuation assumptions</t>
  </si>
  <si>
    <t xml:space="preserve">In line with 2020 assumptions </t>
  </si>
  <si>
    <t>Mortality before retirement</t>
  </si>
  <si>
    <t>In line with 2016 valuation assumptions</t>
  </si>
  <si>
    <t>Rates of leaving service</t>
  </si>
  <si>
    <t>Retirement ages</t>
  </si>
  <si>
    <t>All retirements take place at normal pension age</t>
  </si>
  <si>
    <t>Salary scale for transfers-in</t>
  </si>
  <si>
    <t>Not applicable</t>
  </si>
  <si>
    <t>Allowance for commutation</t>
  </si>
  <si>
    <t>Factor list</t>
  </si>
  <si>
    <t>Link to Tables</t>
  </si>
  <si>
    <t>Scheme</t>
  </si>
  <si>
    <t>Section</t>
  </si>
  <si>
    <t>Factor Type</t>
  </si>
  <si>
    <t>Gender</t>
  </si>
  <si>
    <t>Factor Age/Period Definition</t>
  </si>
  <si>
    <t>Section Number (x)</t>
  </si>
  <si>
    <t>Series Number</t>
  </si>
  <si>
    <t>Table Reference
(Section-Series Number)</t>
  </si>
  <si>
    <t>Table Reference in Guidance</t>
  </si>
  <si>
    <t>Related Factor Guidance</t>
  </si>
  <si>
    <t>Date Factors Issued to Client</t>
  </si>
  <si>
    <t>Date Factors Implemented (if known)</t>
  </si>
  <si>
    <t>Factor Status</t>
  </si>
  <si>
    <t>Assumption set</t>
  </si>
  <si>
    <t>All</t>
  </si>
  <si>
    <t>CETV</t>
  </si>
  <si>
    <t>Non club transfers based on NPA 65</t>
  </si>
  <si>
    <t>Male</t>
  </si>
  <si>
    <t>Age last birthday at relevant date</t>
  </si>
  <si>
    <t>0-201</t>
  </si>
  <si>
    <t>Table NC3</t>
  </si>
  <si>
    <t>Issued</t>
  </si>
  <si>
    <t>Female</t>
  </si>
  <si>
    <t>0-202</t>
  </si>
  <si>
    <t>Table NC4</t>
  </si>
  <si>
    <t>Non club transfers based on NPA 66</t>
  </si>
  <si>
    <t>0-203</t>
  </si>
  <si>
    <t>Table NC5</t>
  </si>
  <si>
    <t>0-204</t>
  </si>
  <si>
    <t>Table NC6</t>
  </si>
  <si>
    <t>Non club transfers based on NPA 67</t>
  </si>
  <si>
    <t>0-205</t>
  </si>
  <si>
    <t>Table NC7</t>
  </si>
  <si>
    <t>0-206</t>
  </si>
  <si>
    <t>Table NC8</t>
  </si>
  <si>
    <t>Non club transfers based on NPA 68</t>
  </si>
  <si>
    <t>0-207</t>
  </si>
  <si>
    <t>Table NC9</t>
  </si>
  <si>
    <t>0-208</t>
  </si>
  <si>
    <t>Table NC10</t>
  </si>
  <si>
    <t>CRA Conversion Factors - Pension and Lump Sum Conversion Factors</t>
  </si>
  <si>
    <t>Males &amp; Females</t>
  </si>
  <si>
    <t>Relevent Period (years)</t>
  </si>
  <si>
    <t>0-209</t>
  </si>
  <si>
    <t>Table 11</t>
  </si>
  <si>
    <t>Post-2015</t>
  </si>
  <si>
    <t>TV In (non-club)</t>
  </si>
  <si>
    <t>Factors for non-club transfers-in based on NPA 65 - Males (NPA65)</t>
  </si>
  <si>
    <t>Age at last birthday at relevant date</t>
  </si>
  <si>
    <t>0-210</t>
  </si>
  <si>
    <t>Table NM65</t>
  </si>
  <si>
    <t>Factors for non-club transfers-in based on NPA 65 - Females (NPA65)</t>
  </si>
  <si>
    <t>0-211</t>
  </si>
  <si>
    <t>Table NF65</t>
  </si>
  <si>
    <t>Factors for non-club transfers-in based on NPA 66 - Males (NPA66)</t>
  </si>
  <si>
    <t>0-212</t>
  </si>
  <si>
    <t>Table NM66</t>
  </si>
  <si>
    <t>Factors for non-club transfers-in based on NPA 66 - Females (NPA66)</t>
  </si>
  <si>
    <t>0-213</t>
  </si>
  <si>
    <t>Table NF66</t>
  </si>
  <si>
    <t>Factors for non-club transfers-in based on NPA 67 - Males (NPA67)</t>
  </si>
  <si>
    <t>0-214</t>
  </si>
  <si>
    <t>Table NM67</t>
  </si>
  <si>
    <t>Factors for non-club transfers-in based on NPA 67 - Females (NPA67)</t>
  </si>
  <si>
    <t>0-215</t>
  </si>
  <si>
    <t>Table NF67</t>
  </si>
  <si>
    <t>Factors for non-club transfers-in based on NPA 68 - Males (NPA68)</t>
  </si>
  <si>
    <t>0-216</t>
  </si>
  <si>
    <t>Table NM68</t>
  </si>
  <si>
    <t>Factors for non-club transfers-in based on NPA 68 - Females (NPA68)</t>
  </si>
  <si>
    <t>0-217</t>
  </si>
  <si>
    <t>Table NF68</t>
  </si>
  <si>
    <t>Pensioner CE</t>
  </si>
  <si>
    <t>Pensioner cash equivalent factors on divorce - non ill health cases</t>
  </si>
  <si>
    <t>0-301</t>
  </si>
  <si>
    <t>Table 4.1</t>
  </si>
  <si>
    <t>0-302</t>
  </si>
  <si>
    <t>Table 4.2</t>
  </si>
  <si>
    <t>Pensioner cash equivalent factors on divorce - ill health cases</t>
  </si>
  <si>
    <t>0-303</t>
  </si>
  <si>
    <t>Table 5.1</t>
  </si>
  <si>
    <t>0-304</t>
  </si>
  <si>
    <t>Table 5.2</t>
  </si>
  <si>
    <t>Reduction to pension and retirement grant debits on early retirement in ill health (post 2015 transfer date)</t>
  </si>
  <si>
    <t>Years Early</t>
  </si>
  <si>
    <t>0-305</t>
  </si>
  <si>
    <t>Table A</t>
  </si>
  <si>
    <t>Reduction to pension and retirement grant debits on early retirement in normal health (post 2015 transfer date)</t>
  </si>
  <si>
    <t>Male &amp; Female</t>
  </si>
  <si>
    <t>0-306</t>
  </si>
  <si>
    <t>Table B</t>
  </si>
  <si>
    <t>Pre-2015</t>
  </si>
  <si>
    <t>Pension Credit</t>
  </si>
  <si>
    <t>Factors applicable to former spouse or civil partner below age 65 (pre-15) - Males</t>
  </si>
  <si>
    <t>0-307</t>
  </si>
  <si>
    <t>Factors applicable to former spouse or civil partner below age 65 (pre-15) - Females</t>
  </si>
  <si>
    <t>0-308</t>
  </si>
  <si>
    <t>Factors applicable to former spouse or civil partner age 65 or above (pre-15) - Males</t>
  </si>
  <si>
    <t>0-309</t>
  </si>
  <si>
    <t>Table 6.1</t>
  </si>
  <si>
    <t>Factors applicable to former spouse or civil partner age 65 or above (pre-15) - Females</t>
  </si>
  <si>
    <t>0-310</t>
  </si>
  <si>
    <t>Table 6.2</t>
  </si>
  <si>
    <t>Pension credit</t>
  </si>
  <si>
    <t>Pension credit factors applicable to the former spouse or civil partner (post 2015 transfer day)</t>
  </si>
  <si>
    <t>Unisex</t>
  </si>
  <si>
    <t>0-311</t>
  </si>
  <si>
    <t>Reduction to pension and retirement grant debits on early retirement ill health (pre 2015 transfer date)</t>
  </si>
  <si>
    <t>0-314</t>
  </si>
  <si>
    <t>Reduction to pension and retirement grant debits on early retirement in normal health (pre 2015 transfer date)</t>
  </si>
  <si>
    <t>0-315</t>
  </si>
  <si>
    <t>ERF</t>
  </si>
  <si>
    <t>Factors to use after age 55</t>
  </si>
  <si>
    <t>0-401</t>
  </si>
  <si>
    <t>Appendix A: Table 1</t>
  </si>
  <si>
    <t>LRF</t>
  </si>
  <si>
    <t>Late retirement increase for pre and post 31 March 2015 benefits</t>
  </si>
  <si>
    <t>Years Late</t>
  </si>
  <si>
    <t>0-402</t>
  </si>
  <si>
    <t>Appendix A</t>
  </si>
  <si>
    <t>Triv Comm</t>
  </si>
  <si>
    <t>Factors for a member's pension- Male member</t>
  </si>
  <si>
    <t>Member's age last birthday at the date of commutation</t>
  </si>
  <si>
    <t>0-501A</t>
  </si>
  <si>
    <t>Factors for a member's pension- Female member</t>
  </si>
  <si>
    <t>0-501B</t>
  </si>
  <si>
    <t>Factors for surviving adult dependant's and pension credit member's pension- Females</t>
  </si>
  <si>
    <t>Age last birthday</t>
  </si>
  <si>
    <t>0-502A</t>
  </si>
  <si>
    <t>factors for surviving adult dependant's and pension credit member's pension- Males</t>
  </si>
  <si>
    <t>0-502B</t>
  </si>
  <si>
    <t>Factors for children's pension</t>
  </si>
  <si>
    <t>Age last birhtday of child ( male and female)</t>
  </si>
  <si>
    <t>0-503A</t>
  </si>
  <si>
    <t>Table C</t>
  </si>
  <si>
    <t>number of years expected to remain in full-time education</t>
  </si>
  <si>
    <t>0-503B</t>
  </si>
  <si>
    <t>Factors for member's pension- male member who retired in ill health</t>
  </si>
  <si>
    <t>0-504A</t>
  </si>
  <si>
    <t>Table D</t>
  </si>
  <si>
    <t>Factors for member's pension- Female member who retired in ill health</t>
  </si>
  <si>
    <t>0-504B</t>
  </si>
  <si>
    <t>Inv Comm</t>
  </si>
  <si>
    <t>Amount of additional pension for every £100 of lump sum on normal health retirement - 2015 revision</t>
  </si>
  <si>
    <t>Age at date member becomes entitled to an immediate pension in years and complete months</t>
  </si>
  <si>
    <t>0-505</t>
  </si>
  <si>
    <t>Amount of additional pension for every £100 of lump sum on ill-health retirement - 2015 revision</t>
  </si>
  <si>
    <t>0-506</t>
  </si>
  <si>
    <t>Scheme  pays AA</t>
  </si>
  <si>
    <t>Scheme pays factors for male and females</t>
  </si>
  <si>
    <t>0-601</t>
  </si>
  <si>
    <t>Table A1</t>
  </si>
  <si>
    <t>Scheme pays LTA</t>
  </si>
  <si>
    <t>Factors for calculating Lifetime Allowance debit ( non ill-health cases)</t>
  </si>
  <si>
    <t>Age last birthday at retirement</t>
  </si>
  <si>
    <t>0-608</t>
  </si>
  <si>
    <t>Factors for calculating Lifetime Allowance debit (ill-health cases)</t>
  </si>
  <si>
    <t>0-609</t>
  </si>
  <si>
    <t>Pre-2012</t>
  </si>
  <si>
    <t>Added pension</t>
  </si>
  <si>
    <t>Additional own pension - regular monthly contributions - Males (purchase of additional pension prior to April 2012) - (monthly payment (£) to purchase £250 additional pension)</t>
  </si>
  <si>
    <t>Age at first contribution</t>
  </si>
  <si>
    <t>0-701</t>
  </si>
  <si>
    <t>Additional own pension - regular monthly contributions - Females (purchase of additional pension prior to April 2012) - (monthly payment (£) to purchase £250 additional pension)</t>
  </si>
  <si>
    <t>0-702</t>
  </si>
  <si>
    <t>Additional own and dependant's pension - regular monthly contributions - Males (purchase of additional pension prior to April 2012) - (monthly payment (£) to purchase £250 additional pension)</t>
  </si>
  <si>
    <t>0-703</t>
  </si>
  <si>
    <t>Additional own and dependant's pension - regular monthly contributions - Females (purchase of additional pension prior to April 2012) - (monthly payment (£) to purchase £250 additional pension)</t>
  </si>
  <si>
    <t>0-704</t>
  </si>
  <si>
    <t>2012-2015</t>
  </si>
  <si>
    <t>Additional own pension - regular monthly contributions - Males (elections between April 2012 and March 2015) - (monthly payment (£) to purchase £250 additional pension)</t>
  </si>
  <si>
    <t>0-705</t>
  </si>
  <si>
    <t>Additional own pension - regular monthly contributions - Females (elections between April 2012 and March 2015) - (monthly payment (£) to purchase £250 additional pension)</t>
  </si>
  <si>
    <t>0-706</t>
  </si>
  <si>
    <t>Additional own and dependant's pension - regular monthly contributions - Males (elections between April 2012 and March 2015) - (monthly payment (£) to purchase £250 additional pension)</t>
  </si>
  <si>
    <t>0-707</t>
  </si>
  <si>
    <t>Table E</t>
  </si>
  <si>
    <t>Additional own and dependant's pension - regular monthly contributions - Females (elections between April 2012 and March 2015) - (monthly payment (£) to purchase £250 additional pension)</t>
  </si>
  <si>
    <t>0-708</t>
  </si>
  <si>
    <t>Table F</t>
  </si>
  <si>
    <t>Additional pension - Lump sum contributions - Males (Purchased after 1 April 2015)</t>
  </si>
  <si>
    <t>Age at Payment</t>
  </si>
  <si>
    <t>0-711</t>
  </si>
  <si>
    <t>Additional pension - Lump sum contributions - Females (Purchased after 1 April 2015)</t>
  </si>
  <si>
    <t>0-712</t>
  </si>
  <si>
    <t>Additional pension - Regular monthly contributions - Males with NPA 65 (purchase of additional pension after 1 April 2015)</t>
  </si>
  <si>
    <t>0-713</t>
  </si>
  <si>
    <t>Additional pension - Regular monthly contributions - Females with NPA 65 (purchase of additional pension after 1 April 2015)</t>
  </si>
  <si>
    <t>0-714</t>
  </si>
  <si>
    <t>Additional pension - Regular monthly contributions - Males with NPA 66 (purchase of additional pension after 1 April 2015)</t>
  </si>
  <si>
    <t>0-715</t>
  </si>
  <si>
    <t>Additional pension - Regular monthly contributions - Females with NPA 66 (purchase of additional pension after 1 April 2015)</t>
  </si>
  <si>
    <t>0-716</t>
  </si>
  <si>
    <t>Additional pension - Regular monthly contributions - Males with NPA 67 (purchase of additional pension after 1 April 2015)</t>
  </si>
  <si>
    <t>0-717</t>
  </si>
  <si>
    <t>Table G</t>
  </si>
  <si>
    <t>Additional pension - Regular monthly contributions - Females with NPA 67 (purchase of additional pension after 1 April 2015)</t>
  </si>
  <si>
    <t>0-718</t>
  </si>
  <si>
    <t>Table H</t>
  </si>
  <si>
    <t>Additional pension - Regular monthly contributions - Males with NPA 68 (purchase of additional pension after 1 April 2015)</t>
  </si>
  <si>
    <t>0-719</t>
  </si>
  <si>
    <t>Table I</t>
  </si>
  <si>
    <t>Additional pension - Regular monthly contributions - Females with NPA 68 (purchase of additional pension after 1 April 2015)</t>
  </si>
  <si>
    <t>0-720</t>
  </si>
  <si>
    <t>Table J</t>
  </si>
  <si>
    <t>AVC to AP</t>
  </si>
  <si>
    <t>Use of accumulated AVCs for additional pension - Amount of additional annual pension for every £100 of accumulated AVCs - Retirements in normal health</t>
  </si>
  <si>
    <t xml:space="preserve">Age at date member draws benefits from the AVC arrangement under Regulation 19(7), in years and complete months </t>
  </si>
  <si>
    <t>0-801</t>
  </si>
  <si>
    <t>Table 1</t>
  </si>
  <si>
    <t>Use of accumulated AVCs for additional pension - Amount of additional annual pension for every £100 of accumulated AVCs - Retirements in ill health</t>
  </si>
  <si>
    <t>0-802</t>
  </si>
  <si>
    <t>Table 2</t>
  </si>
  <si>
    <t>Data Item</t>
  </si>
  <si>
    <t>Factor Table Information</t>
  </si>
  <si>
    <t>Client</t>
  </si>
  <si>
    <t>Section Number</t>
  </si>
  <si>
    <t>Table Reference</t>
  </si>
  <si>
    <t>Related Factor Table Reference</t>
  </si>
  <si>
    <t>Assumption Set</t>
  </si>
  <si>
    <t>Age</t>
  </si>
  <si>
    <t>Gross Pension of £1 pa</t>
  </si>
  <si>
    <t>Lump Sum of £1 pa</t>
  </si>
  <si>
    <t>Surviving Partner's Pension of £1 pa</t>
  </si>
  <si>
    <t>Adjustment for GMP of £1 pa - Pre-88</t>
  </si>
  <si>
    <t>Adjustment for GMP of £1 pa - Post-88</t>
  </si>
  <si>
    <t>Deduction for NI Modification of £1 pa</t>
  </si>
  <si>
    <t>Personal Pension (Male)</t>
  </si>
  <si>
    <t>Personal Pension (Female)</t>
  </si>
  <si>
    <t>Lump Sum (Both sexes)</t>
  </si>
  <si>
    <t>Factors for non-club transfers-in based on NPA 65 - Males (NPA 65)</t>
  </si>
  <si>
    <t>Gross pension of £1 per annum</t>
  </si>
  <si>
    <t>Surviving partner's pension of £1 pa</t>
  </si>
  <si>
    <t>Adjustment for pre-88 GMP of £1 pa</t>
  </si>
  <si>
    <t>Adjustment for post-88 GMP of £1 pa</t>
  </si>
  <si>
    <t>Factors for non-club transfers-in based on NPA 66 - Males (NPA 66)</t>
  </si>
  <si>
    <t>Factors for non-club transfers-in based on NPA 66 - Females (NPA 66)</t>
  </si>
  <si>
    <t>Females (NPA 66)</t>
  </si>
  <si>
    <t>Factors for non-club transfers-in based on NPA 67 - Males (NPA 67)</t>
  </si>
  <si>
    <t>Factors for non-club transfers-in based on NPA 67 - Females (NPA 67)</t>
  </si>
  <si>
    <t>Member's Pension of £1 pa</t>
  </si>
  <si>
    <t>Deduction for GMP of £1 pa</t>
  </si>
  <si>
    <t>Deduction for NI modification of £1 pa</t>
  </si>
  <si>
    <t>Factors for non-club transfers-in based on NPA 68 - Males (NPA 68)</t>
  </si>
  <si>
    <t>Factors for non-club transfers-in based on NPA 68 - Females (NPA 68)</t>
  </si>
  <si>
    <t>Pension Reduction (%) - Males</t>
  </si>
  <si>
    <t>Pension Reduction (%) - Females</t>
  </si>
  <si>
    <t>Retirement Grant Reduction All Members %</t>
  </si>
  <si>
    <t>Gross Pension of £1 per annum</t>
  </si>
  <si>
    <t>Lump Sum of £1</t>
  </si>
  <si>
    <t>Member's Pension of £1 per annum</t>
  </si>
  <si>
    <t>Normal Pension Age of 65</t>
  </si>
  <si>
    <t>Normal Pension Age of 66</t>
  </si>
  <si>
    <t>Normal Pension Age of 67</t>
  </si>
  <si>
    <t>Normal Pension Age of 68</t>
  </si>
  <si>
    <t>Retirement Grant Reduction (%) - All Members</t>
  </si>
  <si>
    <t>Pension Increase (%)</t>
  </si>
  <si>
    <t>Retirement Grant Increase (%)</t>
  </si>
  <si>
    <t>Factors for a member's pension - Male member</t>
  </si>
  <si>
    <t>Factors for a member's pension - Female member</t>
  </si>
  <si>
    <t>Factor to apply to member's pension (Fac1)</t>
  </si>
  <si>
    <t>Factor to apply to dependant's pension (Fac2)</t>
  </si>
  <si>
    <t>Factors for surviving adult dependant's and pension credit member's pension - Females</t>
  </si>
  <si>
    <t>Factors for surviving adult dependant's and pension credit member's pension - Males</t>
  </si>
  <si>
    <t>Factor to apply to whole of pension (Fac1)</t>
  </si>
  <si>
    <t>Age last birthday of child (male and female)</t>
  </si>
  <si>
    <t>Number of years expected to remain in full-time education</t>
  </si>
  <si>
    <t>Factor to apply to child's pension (Fac1)</t>
  </si>
  <si>
    <t>Factors for member's pension - Male member who retired in ill health</t>
  </si>
  <si>
    <t>Factors for member's pension - Female member who retired in ill health</t>
  </si>
  <si>
    <t>Member's Pension</t>
  </si>
  <si>
    <t>Spouse Pension</t>
  </si>
  <si>
    <t>Pension (£) for a member who is married or in a civil partnership</t>
  </si>
  <si>
    <t>Pension (£) for a member who is not married or in a civil partnership</t>
  </si>
  <si>
    <t>55 years and 0 months to 55 years and 5 months</t>
  </si>
  <si>
    <t>55 years and 6 months to 55 years and 11 months</t>
  </si>
  <si>
    <t>56 years and 0 months to 56 years and 5 months</t>
  </si>
  <si>
    <t>56 years and 6 months to 56 years and 11 months</t>
  </si>
  <si>
    <t>57 years and 0 months to 57 years and 5 months</t>
  </si>
  <si>
    <t>57 years and 6 months to 57 years and 11 months</t>
  </si>
  <si>
    <t>58 years and 0 months to 58 years and 5 months</t>
  </si>
  <si>
    <t xml:space="preserve">58 years and 6 months to 58 years and 11 months </t>
  </si>
  <si>
    <t>59 years and 0 months to 59 years and 5 months</t>
  </si>
  <si>
    <t>59 years and 6 months to 59 years and 11 months</t>
  </si>
  <si>
    <t>60 years and 0 months to 60 years and 5 months</t>
  </si>
  <si>
    <t>60 years and 6 months to 60 years and 11 months</t>
  </si>
  <si>
    <t>61 years and 0 months to 61 years and 5 months</t>
  </si>
  <si>
    <t>61 years and 6 months to 61 years and 11 months</t>
  </si>
  <si>
    <t>62 years and 0 months to 62 years and 5 months</t>
  </si>
  <si>
    <t>62 years and 6 months to 62 years and 11 months</t>
  </si>
  <si>
    <t>63 years and 0 months to 63 years and 5 months</t>
  </si>
  <si>
    <t>63 years and 6 months to 63 years and 11 months</t>
  </si>
  <si>
    <t>64 years and 0 months to 64 years and 5 months</t>
  </si>
  <si>
    <t>64 years and 6 months to 64 years and 11 months</t>
  </si>
  <si>
    <t>65 years and 0 months to 65 years and 5 months</t>
  </si>
  <si>
    <t>65 years and 6 months to 65 years and 11 months</t>
  </si>
  <si>
    <t>66 years and 0 months to 66 years and 5 months</t>
  </si>
  <si>
    <t>66 years and 6 months to 66 years and 11 months</t>
  </si>
  <si>
    <t>67 years and 0 months to 67 years and 5 months</t>
  </si>
  <si>
    <t>67 years and 6 months to 67 years and 11 months</t>
  </si>
  <si>
    <t>68 years and 0 months to 68 years and 5 months</t>
  </si>
  <si>
    <t>68 years and 6 months to 68 years and 11 months</t>
  </si>
  <si>
    <t>69 years and 0 months to 69 years and 5 months</t>
  </si>
  <si>
    <t>69 years and 6 months to 69 years and 11 months</t>
  </si>
  <si>
    <t>70 years and 0 months to 70 years and 5 months</t>
  </si>
  <si>
    <t>70 years and 6 months to 70 years and 11 months</t>
  </si>
  <si>
    <t>71 years and 0 months to 71 years and 5 months</t>
  </si>
  <si>
    <t>71 years and 6 months to 71 years and 11 months</t>
  </si>
  <si>
    <t xml:space="preserve">72 years and 0 months to 72 years and 5 months </t>
  </si>
  <si>
    <t>72 years and 6 months to 72 years and 11 months</t>
  </si>
  <si>
    <t>73 years and 0 months to 73 years and 5 months</t>
  </si>
  <si>
    <t>73 years and 6 months to 73 years and 11 months</t>
  </si>
  <si>
    <t>74 years and 0 months to 74 years and 5 months</t>
  </si>
  <si>
    <t>74 years and 6 months to 74 years and 11 months</t>
  </si>
  <si>
    <t>30 years and 0 months to 30 years and 5 months</t>
  </si>
  <si>
    <t>30 years and 6 months to 30 years and 11 months</t>
  </si>
  <si>
    <t>31 years and 0 months to 31 years and 5 months</t>
  </si>
  <si>
    <t xml:space="preserve">31 years and 6 months to 31 years and 11 months </t>
  </si>
  <si>
    <t xml:space="preserve">32 years and 0 months to 32 years and 5 months </t>
  </si>
  <si>
    <t>32 years and 6 months to 32 years and 11 months</t>
  </si>
  <si>
    <t>33 years and 0 months to 33 years and 5 months</t>
  </si>
  <si>
    <t>33 years and 6 months to 33 years and 11 months</t>
  </si>
  <si>
    <t>34 years and 0 months to 34 years and 5 months</t>
  </si>
  <si>
    <t>34 years and 6 months to 34 years and 11 months</t>
  </si>
  <si>
    <t>35 years and 0 months to 35 months and 5 months</t>
  </si>
  <si>
    <t>35 years and 6 months to 35 years and 11 months</t>
  </si>
  <si>
    <t>36 years and 0 months to 36 years and 5 months</t>
  </si>
  <si>
    <t>36 years and 6 months to 36 years and 11 months</t>
  </si>
  <si>
    <t>37 years and 0 months to 37 years and 5 months</t>
  </si>
  <si>
    <t xml:space="preserve">37 years and 6 months to 37 years and 11 months </t>
  </si>
  <si>
    <t>38 years and 0 months to 38 years and 5 months</t>
  </si>
  <si>
    <t>38 years and 6 months to 38 years and 11 months</t>
  </si>
  <si>
    <t>39 years and 0 months to 39 years and 5 months</t>
  </si>
  <si>
    <t>39 years and 6 months to 39 years and 11 months</t>
  </si>
  <si>
    <t xml:space="preserve">40 years and 0 months to 40 years and 5 months </t>
  </si>
  <si>
    <t xml:space="preserve">40 years and 6 months to 40 years and 11 months </t>
  </si>
  <si>
    <t xml:space="preserve">41 years and 0 months to 41 years and 5 months </t>
  </si>
  <si>
    <t xml:space="preserve">41 years and 6 months to 41 years and 11 months </t>
  </si>
  <si>
    <t>42 years and 0 months to 42 years and 5 months</t>
  </si>
  <si>
    <t>42 years and 6 months to 42 years and 11 months</t>
  </si>
  <si>
    <t>43 years and 0 months to 43 years and 5 months</t>
  </si>
  <si>
    <t>43 years and 6 months to 43 years and 11 months</t>
  </si>
  <si>
    <t>44 years and 0 months to 44 years and 5 months</t>
  </si>
  <si>
    <t>44 years and 6 months to 44 years and 11 months</t>
  </si>
  <si>
    <t xml:space="preserve">45 years and 0 months to 45 years and 5 months </t>
  </si>
  <si>
    <t>45 years and 6 months to 45 years 11 months</t>
  </si>
  <si>
    <t>46 years and 0 months to 46 years and 5 months</t>
  </si>
  <si>
    <t>46 years and 6 months to 46 years and 11 months</t>
  </si>
  <si>
    <t>47 years and 0 months to 47 years and 5 months</t>
  </si>
  <si>
    <t>47 years and 6 months to 11 months</t>
  </si>
  <si>
    <t>48 years and 0 months to 48 years and 5 months</t>
  </si>
  <si>
    <t>48 years and 6 months to 48 years 11 months</t>
  </si>
  <si>
    <t>49 years and 0 months to 49 years and 5 months</t>
  </si>
  <si>
    <t>49 years and 6 months to 49 years and 11 months</t>
  </si>
  <si>
    <t>50 years and 0 months to 50 years and 5 months</t>
  </si>
  <si>
    <t>50 years and 6 months to 50 years and 11 months</t>
  </si>
  <si>
    <t>51 years and 0 months to 51 years and 5 months</t>
  </si>
  <si>
    <t>51 years and 6 months to 51 years 11 months</t>
  </si>
  <si>
    <t>52 years and 0 months to 52 years and 5 months</t>
  </si>
  <si>
    <t>52 years and 6 months to 52 years and 11 months</t>
  </si>
  <si>
    <t>53 years and 0 months to 53 years and 5 months</t>
  </si>
  <si>
    <t>53 years and 6 months to 53 years and 11 months</t>
  </si>
  <si>
    <t>54 years and 0 months to 54 years and 5 months</t>
  </si>
  <si>
    <t>54 years and 6 months to 54 years 11 months</t>
  </si>
  <si>
    <t>Scheme pays AA</t>
  </si>
  <si>
    <t>Normal pension age of 65</t>
  </si>
  <si>
    <t>Normal pension age of 66</t>
  </si>
  <si>
    <t>Normal pension age of 67</t>
  </si>
  <si>
    <t>Normal pension age of 68</t>
  </si>
  <si>
    <t>Factors for calculating Lifetime Allowance debit (non ill-health cases)</t>
  </si>
  <si>
    <t>Gross pension of £1 per annum - Males</t>
  </si>
  <si>
    <t>Gross pension of £1 per annum - Females</t>
  </si>
  <si>
    <t>Contract length (years) 1</t>
  </si>
  <si>
    <t>Contract length (years) 2</t>
  </si>
  <si>
    <t>Contract length (years) 3</t>
  </si>
  <si>
    <t>Contract length (years) 4</t>
  </si>
  <si>
    <t>Contract length (years) 5</t>
  </si>
  <si>
    <t>Contract length (years) 6</t>
  </si>
  <si>
    <t>Contract length (years) 7</t>
  </si>
  <si>
    <t>Contract length (years) 8</t>
  </si>
  <si>
    <t>Contract length (years) 9</t>
  </si>
  <si>
    <t>Contract length (years) 10</t>
  </si>
  <si>
    <t>Contract length (years) 11</t>
  </si>
  <si>
    <t>Contract length (years) 12</t>
  </si>
  <si>
    <t>Contract length (years) 13</t>
  </si>
  <si>
    <t>Contract length (years) 14</t>
  </si>
  <si>
    <t>Contract length (years) 15</t>
  </si>
  <si>
    <t>Contract length (years) 16</t>
  </si>
  <si>
    <t>Contract length (years) 17</t>
  </si>
  <si>
    <t>Contract length (years) 18</t>
  </si>
  <si>
    <t>Contract length (years) 19</t>
  </si>
  <si>
    <t>Contract length (years) 20</t>
  </si>
  <si>
    <t>Contract length (years) 21</t>
  </si>
  <si>
    <t>Contract length (years) 22</t>
  </si>
  <si>
    <t>Contract length (years) 23</t>
  </si>
  <si>
    <t>Contract length (years) 24</t>
  </si>
  <si>
    <t>Contract length (years) 25</t>
  </si>
  <si>
    <t>Contract length (years) 26</t>
  </si>
  <si>
    <t>Contract length (years) 27</t>
  </si>
  <si>
    <t>Contract length (years) 28</t>
  </si>
  <si>
    <t>Contract length (years) 29</t>
  </si>
  <si>
    <t>Contract length (years) 30</t>
  </si>
  <si>
    <t>Contract length (years) 31</t>
  </si>
  <si>
    <t>Contract length (years) 32</t>
  </si>
  <si>
    <t>Contract length (years) 33</t>
  </si>
  <si>
    <t>Contract length (years) 34</t>
  </si>
  <si>
    <t>Contract length (years) 35</t>
  </si>
  <si>
    <t>Contract length (years) 36</t>
  </si>
  <si>
    <t>Contract length (years) 37</t>
  </si>
  <si>
    <t>Contract length (years) 38</t>
  </si>
  <si>
    <t>Contract length (years) 39</t>
  </si>
  <si>
    <t>Contract length (years) 40</t>
  </si>
  <si>
    <t>Contract length (years) 41</t>
  </si>
  <si>
    <t>Contract length (years) 42</t>
  </si>
  <si>
    <t>Contract length (years) 43</t>
  </si>
  <si>
    <t>Contract length (years) 44</t>
  </si>
  <si>
    <t>Contract length (years) 45</t>
  </si>
  <si>
    <t>Contract length (years) 46</t>
  </si>
  <si>
    <t>Contract length (years) 47</t>
  </si>
  <si>
    <t>Contract length (years) 48</t>
  </si>
  <si>
    <t>Lump sum contribution for an increase in pension of £100 a year - NPA 65</t>
  </si>
  <si>
    <t>Lump sum contribution for an increase in pension of £100 a year - NPA 66</t>
  </si>
  <si>
    <t>Lump sum contribution for an increase in pension of £100 a year - NPA 67</t>
  </si>
  <si>
    <t>Lump sum contribution for an increase in pension of £100 a year - NPA 68</t>
  </si>
  <si>
    <t>Arrangement length (years) 1</t>
  </si>
  <si>
    <t>Arrangement length (years) 2</t>
  </si>
  <si>
    <t>Arrangement length (years) 3</t>
  </si>
  <si>
    <t>Arrangement length (years) 4</t>
  </si>
  <si>
    <t>Arrangement length (years) 5</t>
  </si>
  <si>
    <t>Arrangement length (years) 6</t>
  </si>
  <si>
    <t>Arrangement length (years) 7</t>
  </si>
  <si>
    <t>Arrangement length (years) 8</t>
  </si>
  <si>
    <t>Arrangement length (years) 9</t>
  </si>
  <si>
    <t>Arrangement length (years) 10</t>
  </si>
  <si>
    <t>Arrangement length (years) 11</t>
  </si>
  <si>
    <t>Arrangement length (years) 12</t>
  </si>
  <si>
    <t>Arrangement length (years) 13</t>
  </si>
  <si>
    <t>Arrangement length (years) 14</t>
  </si>
  <si>
    <t>Arrangement length (years) 15</t>
  </si>
  <si>
    <t>Arrangement length (years) 16</t>
  </si>
  <si>
    <t>Arrangement length (years) 17</t>
  </si>
  <si>
    <t>Arrangement length (years) 18</t>
  </si>
  <si>
    <t>Arrangement length (years) 19</t>
  </si>
  <si>
    <t>Arrangement length (years) 20</t>
  </si>
  <si>
    <t>Arrangement length (years) 21</t>
  </si>
  <si>
    <t>Arrangement length (years) 22</t>
  </si>
  <si>
    <t>Arrangement length (years) 23</t>
  </si>
  <si>
    <t>Arrangement length (years) 24</t>
  </si>
  <si>
    <t>Arrangement length (years) 25</t>
  </si>
  <si>
    <t>Arrangement length (years) 26</t>
  </si>
  <si>
    <t>Arrangement length (years) 27</t>
  </si>
  <si>
    <t>Arrangement length (years) 28</t>
  </si>
  <si>
    <t>Arrangement length (years) 29</t>
  </si>
  <si>
    <t>Arrangement length (years) 30</t>
  </si>
  <si>
    <t>Arrangement length (years) 31</t>
  </si>
  <si>
    <t>Arrangement length (years) 32</t>
  </si>
  <si>
    <t>Arrangement length (years) 33</t>
  </si>
  <si>
    <t>Arrangement length (years) 34</t>
  </si>
  <si>
    <t>Arrangement length (years) 35</t>
  </si>
  <si>
    <t>Arrangement length (years) 36</t>
  </si>
  <si>
    <t>Arrangement length (years) 37</t>
  </si>
  <si>
    <t>Arrangement length (years) 38</t>
  </si>
  <si>
    <t>Arrangement length (years) 39</t>
  </si>
  <si>
    <t>Arrangement length (years) 40</t>
  </si>
  <si>
    <t>Arrangement length (years) 41</t>
  </si>
  <si>
    <t>Arrangement length (years) 42</t>
  </si>
  <si>
    <t>Arrangement length (years) 43</t>
  </si>
  <si>
    <t>Arrangement length (years) 44</t>
  </si>
  <si>
    <t>Arrangement length (years) 45</t>
  </si>
  <si>
    <t>Arrangement length (years) 46</t>
  </si>
  <si>
    <t>Arrangement length (years) 47</t>
  </si>
  <si>
    <t>Arrangement length (years) 48</t>
  </si>
  <si>
    <t>Arrangement length (years) 49</t>
  </si>
  <si>
    <t>Arrangement length (years) 50</t>
  </si>
  <si>
    <t>Arrangement length (years) 51</t>
  </si>
  <si>
    <t>Arrangement length (years) 52</t>
  </si>
  <si>
    <t>Pension (£) for member if bought with dependants’ benefits</t>
  </si>
  <si>
    <t>Version 2026-01</t>
  </si>
  <si>
    <t>Reduction to pension and retirment grant debits on early retirement in ill health (post 2015 transfer date)</t>
  </si>
  <si>
    <t>The Local Government Pension Scheme (Northern Ireland)
Application of a Pension Debit for Divorced Members
Transfer date from 1 April 2015
Dated 14 October 2020</t>
  </si>
  <si>
    <t>The Local Government Pension Scheme (Northern Ireland)
Application of a Pension Debit for Divorced Members
Transfer date before 1 April 2015
Dated 14 October 2020</t>
  </si>
  <si>
    <t>x-201 to x-209, x-301 to x-304, x-307 to x-311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</si>
</sst>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
  </numFmts>
  <fonts count="35" x14ac:knownFonts="1">
    <font>
      <sz val="10"/>
      <name val="Arial"/>
      <family val="2"/>
    </font>
    <font>
      <sz val="11"/>
      <color theme="1"/>
      <name val="Arial"/>
      <family val="2"/>
      <scheme val="minor"/>
    </font>
    <font>
      <b/>
      <sz val="12"/>
      <name val="Arial"/>
      <family val="2"/>
    </font>
    <font>
      <sz val="12"/>
      <color theme="8"/>
      <name val="Arial"/>
      <family val="2"/>
    </font>
    <font>
      <sz val="12"/>
      <color rgb="FF000000"/>
      <name val="Arial"/>
      <family val="2"/>
    </font>
    <font>
      <b/>
      <sz val="12"/>
      <color rgb="FF000000"/>
      <name val="Arial"/>
      <family val="2"/>
    </font>
    <font>
      <sz val="12"/>
      <color theme="9"/>
      <name val="Arial"/>
      <family val="2"/>
    </font>
    <font>
      <sz val="10"/>
      <name val="Arial"/>
      <family val="2"/>
    </font>
    <font>
      <b/>
      <sz val="11"/>
      <color rgb="FFFA7D00"/>
      <name val="Arial"/>
      <family val="2"/>
      <scheme val="minor"/>
    </font>
    <font>
      <i/>
      <sz val="11"/>
      <color rgb="FF7F7F7F"/>
      <name val="Arial"/>
      <family val="2"/>
      <scheme val="minor"/>
    </font>
    <font>
      <sz val="11"/>
      <color theme="9" tint="0.39994506668294322"/>
      <name val="Arial"/>
      <family val="2"/>
      <scheme val="minor"/>
    </font>
    <font>
      <sz val="10"/>
      <color theme="0"/>
      <name val="Arial"/>
      <family val="2"/>
    </font>
    <font>
      <sz val="18"/>
      <color theme="3"/>
      <name val="Arial"/>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b/>
      <sz val="12"/>
      <color rgb="FF3F3F3F"/>
      <name val="Arial"/>
      <family val="2"/>
    </font>
    <font>
      <sz val="12"/>
      <color rgb="FFFA7D00"/>
      <name val="Arial"/>
      <family val="2"/>
    </font>
    <font>
      <b/>
      <sz val="12"/>
      <color theme="0"/>
      <name val="Arial"/>
      <family val="2"/>
    </font>
    <font>
      <sz val="12"/>
      <color rgb="FFFF0000"/>
      <name val="Arial"/>
      <family val="2"/>
    </font>
    <font>
      <b/>
      <sz val="12"/>
      <color theme="1"/>
      <name val="Arial"/>
      <family val="2"/>
    </font>
    <font>
      <sz val="12"/>
      <color theme="7"/>
      <name val="Arial"/>
      <family val="2"/>
    </font>
    <font>
      <sz val="12"/>
      <color theme="6"/>
      <name val="Arial"/>
      <family val="2"/>
    </font>
    <font>
      <u/>
      <sz val="10"/>
      <color theme="10"/>
      <name val="Arial"/>
      <family val="2"/>
    </font>
    <font>
      <sz val="12"/>
      <color theme="3"/>
      <name val="Arial"/>
      <family val="2"/>
    </font>
    <font>
      <b/>
      <sz val="16"/>
      <color rgb="FF000000"/>
      <name val="Arial"/>
      <family val="2"/>
    </font>
    <font>
      <b/>
      <sz val="12"/>
      <color rgb="FF00635B"/>
      <name val="Arial"/>
      <family val="2"/>
    </font>
    <font>
      <sz val="10"/>
      <color rgb="FF808080"/>
      <name val="Arial"/>
      <family val="2"/>
    </font>
    <font>
      <u/>
      <sz val="10"/>
      <color rgb="FF0070C0"/>
      <name val="Arial"/>
      <family val="2"/>
    </font>
    <font>
      <b/>
      <sz val="10"/>
      <name val="Arial"/>
      <family val="2"/>
    </font>
    <font>
      <b/>
      <sz val="10"/>
      <color rgb="FF000000"/>
      <name val="Arial"/>
      <family val="2"/>
    </font>
    <font>
      <sz val="10"/>
      <color rgb="FF000000"/>
      <name val="Arial"/>
      <family val="2"/>
    </font>
    <font>
      <sz val="8"/>
      <name val="Arial"/>
      <family val="2"/>
    </font>
  </fonts>
  <fills count="13">
    <fill>
      <patternFill patternType="none"/>
    </fill>
    <fill>
      <patternFill patternType="gray125"/>
    </fill>
    <fill>
      <patternFill patternType="solid">
        <fgColor theme="9"/>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rgb="FFF2F2F2"/>
      </patternFill>
    </fill>
    <fill>
      <patternFill patternType="solid">
        <fgColor theme="4" tint="0.79998168889431442"/>
        <bgColor indexed="65"/>
      </patternFill>
    </fill>
    <fill>
      <patternFill patternType="solid">
        <fgColor theme="4" tint="0.59999389629810485"/>
        <bgColor indexed="65"/>
      </patternFill>
    </fill>
    <fill>
      <patternFill patternType="solid">
        <fgColor rgb="FFC6EFCE"/>
      </patternFill>
    </fill>
    <fill>
      <patternFill patternType="solid">
        <fgColor rgb="FFFFC7CE"/>
      </patternFill>
    </fill>
    <fill>
      <patternFill patternType="solid">
        <fgColor rgb="FFA5A5A5"/>
      </patternFill>
    </fill>
    <fill>
      <patternFill patternType="solid">
        <fgColor theme="2" tint="0.59999389629810485"/>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1">
    <xf numFmtId="0" fontId="0" fillId="0" borderId="0" applyNumberFormat="0" applyFill="0" applyBorder="0" applyAlignment="0" applyProtection="0"/>
    <xf numFmtId="0" fontId="8" fillId="5" borderId="2" applyNumberFormat="0" applyAlignment="0" applyProtection="0"/>
    <xf numFmtId="0" fontId="9" fillId="0" borderId="0" applyNumberFormat="0" applyFill="0" applyBorder="0" applyAlignment="0" applyProtection="0"/>
    <xf numFmtId="0" fontId="1" fillId="6" borderId="0" applyNumberFormat="0" applyBorder="0" applyAlignment="0" applyProtection="0"/>
    <xf numFmtId="0" fontId="1" fillId="7" borderId="0" applyNumberFormat="0" applyBorder="0" applyAlignment="0" applyProtection="0"/>
    <xf numFmtId="9" fontId="7" fillId="0" borderId="0" applyFont="0" applyFill="0" applyBorder="0" applyAlignment="0" applyProtection="0"/>
    <xf numFmtId="0" fontId="10" fillId="0" borderId="2" applyNumberFormat="0" applyAlignment="0" applyProtection="0"/>
    <xf numFmtId="0" fontId="11" fillId="2" borderId="3" applyNumberFormat="0" applyAlignment="0" applyProtection="0"/>
    <xf numFmtId="0" fontId="12" fillId="0" borderId="0" applyNumberFormat="0" applyFill="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8" borderId="0" applyNumberFormat="0" applyBorder="0" applyAlignment="0" applyProtection="0"/>
    <xf numFmtId="0" fontId="17" fillId="9" borderId="0" applyNumberFormat="0" applyBorder="0" applyAlignment="0" applyProtection="0"/>
    <xf numFmtId="0" fontId="7" fillId="0" borderId="0"/>
    <xf numFmtId="0" fontId="18" fillId="5" borderId="7" applyNumberFormat="0" applyAlignment="0" applyProtection="0"/>
    <xf numFmtId="0" fontId="19" fillId="0" borderId="8" applyNumberFormat="0" applyFill="0" applyAlignment="0" applyProtection="0"/>
    <xf numFmtId="0" fontId="20" fillId="10" borderId="9" applyNumberFormat="0" applyAlignment="0" applyProtection="0"/>
    <xf numFmtId="0" fontId="21" fillId="0" borderId="0" applyNumberFormat="0" applyFill="0" applyBorder="0" applyAlignment="0" applyProtection="0"/>
    <xf numFmtId="0" fontId="22" fillId="0" borderId="10" applyNumberFormat="0" applyFill="0" applyAlignment="0" applyProtection="0"/>
    <xf numFmtId="0" fontId="4" fillId="0" borderId="1">
      <alignment horizontal="left" vertical="top" wrapText="1"/>
    </xf>
    <xf numFmtId="0" fontId="6" fillId="0" borderId="1">
      <alignment horizontal="left" vertical="top" wrapText="1"/>
    </xf>
    <xf numFmtId="0" fontId="24" fillId="0" borderId="1">
      <alignment horizontal="left" vertical="top" wrapText="1"/>
    </xf>
    <xf numFmtId="0" fontId="26" fillId="0" borderId="1">
      <alignment horizontal="left" vertical="top" wrapText="1"/>
    </xf>
    <xf numFmtId="0" fontId="3" fillId="0" borderId="1">
      <alignment horizontal="left" vertical="top" wrapText="1"/>
    </xf>
    <xf numFmtId="0" fontId="2" fillId="4" borderId="1">
      <alignment horizontal="left" vertical="top" wrapText="1"/>
    </xf>
    <xf numFmtId="0" fontId="22" fillId="0" borderId="1">
      <alignment horizontal="left" vertical="top" wrapText="1"/>
    </xf>
    <xf numFmtId="0" fontId="23" fillId="0" borderId="1">
      <alignment horizontal="left" vertical="top" wrapText="1"/>
    </xf>
    <xf numFmtId="0" fontId="25" fillId="0" borderId="0" applyNumberFormat="0" applyFill="0" applyBorder="0" applyAlignment="0" applyProtection="0"/>
    <xf numFmtId="0" fontId="30" fillId="0" borderId="0" applyNumberFormat="0" applyFill="0" applyBorder="0" applyAlignment="0" applyProtection="0"/>
  </cellStyleXfs>
  <cellXfs count="63">
    <xf numFmtId="0" fontId="0" fillId="0" borderId="0" xfId="0"/>
    <xf numFmtId="0" fontId="4" fillId="0" borderId="0" xfId="0" applyFont="1"/>
    <xf numFmtId="0" fontId="27" fillId="0" borderId="0" xfId="0" applyFont="1"/>
    <xf numFmtId="0" fontId="28" fillId="0" borderId="0" xfId="0" applyFont="1"/>
    <xf numFmtId="0" fontId="4" fillId="0" borderId="0" xfId="0" applyFont="1" applyAlignment="1">
      <alignment wrapText="1"/>
    </xf>
    <xf numFmtId="0" fontId="28" fillId="0" borderId="0" xfId="0" applyFont="1" applyAlignment="1">
      <alignment wrapText="1"/>
    </xf>
    <xf numFmtId="0" fontId="5" fillId="0" borderId="0" xfId="0" applyFont="1" applyAlignment="1">
      <alignment wrapText="1"/>
    </xf>
    <xf numFmtId="0" fontId="4" fillId="0" borderId="14" xfId="0" applyFont="1" applyBorder="1"/>
    <xf numFmtId="0" fontId="4" fillId="0" borderId="12" xfId="0" applyFont="1" applyBorder="1"/>
    <xf numFmtId="0" fontId="4" fillId="0" borderId="12" xfId="0" applyFont="1" applyBorder="1" applyAlignment="1">
      <alignment wrapText="1"/>
    </xf>
    <xf numFmtId="0" fontId="4" fillId="0" borderId="16" xfId="0" applyFont="1" applyBorder="1" applyAlignment="1">
      <alignment wrapText="1"/>
    </xf>
    <xf numFmtId="0" fontId="27" fillId="0" borderId="0" xfId="0" applyFont="1" applyAlignment="1">
      <alignment horizontal="left" indent="1"/>
    </xf>
    <xf numFmtId="0" fontId="4" fillId="0" borderId="0" xfId="0" applyFont="1" applyAlignment="1">
      <alignment horizontal="left" indent="1"/>
    </xf>
    <xf numFmtId="0" fontId="5" fillId="0" borderId="0" xfId="0" applyFont="1" applyAlignment="1">
      <alignment horizontal="left" indent="1"/>
    </xf>
    <xf numFmtId="0" fontId="4" fillId="11" borderId="0" xfId="0" applyFont="1" applyFill="1" applyAlignment="1">
      <alignment horizontal="left" indent="1"/>
    </xf>
    <xf numFmtId="0" fontId="4" fillId="12" borderId="0" xfId="0" applyFont="1" applyFill="1" applyAlignment="1">
      <alignment horizontal="left" indent="1"/>
    </xf>
    <xf numFmtId="0" fontId="4" fillId="3" borderId="0" xfId="0" applyFont="1" applyFill="1" applyAlignment="1">
      <alignment horizontal="left" indent="1"/>
    </xf>
    <xf numFmtId="0" fontId="5" fillId="0" borderId="13" xfId="0" applyFont="1" applyBorder="1" applyAlignment="1">
      <alignment horizontal="left" indent="1"/>
    </xf>
    <xf numFmtId="0" fontId="4" fillId="0" borderId="11" xfId="0" applyFont="1" applyBorder="1" applyAlignment="1">
      <alignment horizontal="left" indent="1"/>
    </xf>
    <xf numFmtId="0" fontId="4" fillId="0" borderId="15" xfId="0" applyFont="1" applyBorder="1" applyAlignment="1">
      <alignment horizontal="left" indent="1"/>
    </xf>
    <xf numFmtId="0" fontId="27" fillId="0" borderId="0" xfId="0" applyFont="1" applyAlignment="1"/>
    <xf numFmtId="0" fontId="4" fillId="0" borderId="0" xfId="0" applyFont="1" applyAlignment="1"/>
    <xf numFmtId="0" fontId="28" fillId="0" borderId="0" xfId="0" applyFont="1" applyAlignment="1"/>
    <xf numFmtId="0" fontId="30" fillId="0" borderId="0" xfId="30"/>
    <xf numFmtId="0" fontId="0" fillId="0" borderId="0" xfId="0" applyAlignment="1">
      <alignment wrapText="1"/>
    </xf>
    <xf numFmtId="0" fontId="5" fillId="0" borderId="0" xfId="0" applyFont="1" applyAlignment="1"/>
    <xf numFmtId="0" fontId="5" fillId="0" borderId="0" xfId="0" applyFont="1" applyBorder="1" applyAlignment="1">
      <alignment horizontal="left" indent="1"/>
    </xf>
    <xf numFmtId="0" fontId="4" fillId="0" borderId="0" xfId="0" applyFont="1" applyBorder="1"/>
    <xf numFmtId="0" fontId="4" fillId="0" borderId="0" xfId="0" applyFont="1" applyBorder="1" applyAlignment="1">
      <alignment horizontal="left" indent="1"/>
    </xf>
    <xf numFmtId="0" fontId="4" fillId="0" borderId="0" xfId="0" applyFont="1" applyBorder="1" applyAlignment="1">
      <alignment wrapText="1"/>
    </xf>
    <xf numFmtId="0" fontId="5" fillId="0" borderId="0" xfId="0" applyFont="1"/>
    <xf numFmtId="14" fontId="4" fillId="0" borderId="0" xfId="0" applyNumberFormat="1" applyFont="1"/>
    <xf numFmtId="0" fontId="33" fillId="0" borderId="0" xfId="0" applyFont="1"/>
    <xf numFmtId="14" fontId="33" fillId="0" borderId="0" xfId="0" applyNumberFormat="1" applyFont="1"/>
    <xf numFmtId="0" fontId="31" fillId="0" borderId="0" xfId="0" applyFont="1"/>
    <xf numFmtId="0" fontId="33" fillId="0" borderId="0" xfId="0" applyFont="1" applyAlignment="1">
      <alignment wrapText="1"/>
    </xf>
    <xf numFmtId="14" fontId="33" fillId="0" borderId="0" xfId="0" applyNumberFormat="1" applyFont="1" applyAlignment="1">
      <alignment wrapText="1"/>
    </xf>
    <xf numFmtId="0" fontId="32" fillId="0" borderId="0" xfId="0" applyFont="1" applyAlignment="1">
      <alignment wrapText="1"/>
    </xf>
    <xf numFmtId="0" fontId="33" fillId="0" borderId="0" xfId="0" applyFont="1" applyAlignment="1"/>
    <xf numFmtId="0" fontId="32" fillId="0" borderId="0" xfId="0" applyFont="1" applyAlignment="1"/>
    <xf numFmtId="0" fontId="0" fillId="0" borderId="0" xfId="0" applyFill="1"/>
    <xf numFmtId="0" fontId="0" fillId="0" borderId="0" xfId="0" applyFill="1" applyAlignment="1">
      <alignment wrapText="1"/>
    </xf>
    <xf numFmtId="1" fontId="0" fillId="0" borderId="0" xfId="0" applyNumberFormat="1" applyFill="1" applyAlignment="1">
      <alignment horizontal="center"/>
    </xf>
    <xf numFmtId="0" fontId="0" fillId="0" borderId="0" xfId="0" applyFill="1" applyAlignment="1">
      <alignment horizontal="center"/>
    </xf>
    <xf numFmtId="2" fontId="0" fillId="0" borderId="0" xfId="0" applyNumberFormat="1" applyFill="1" applyAlignment="1">
      <alignment horizontal="center"/>
    </xf>
    <xf numFmtId="9" fontId="0" fillId="0" borderId="0" xfId="0" applyNumberFormat="1" applyFill="1" applyAlignment="1">
      <alignment horizontal="center"/>
    </xf>
    <xf numFmtId="164" fontId="0" fillId="0" borderId="0" xfId="0" applyNumberFormat="1" applyFill="1" applyAlignment="1">
      <alignment horizontal="center"/>
    </xf>
    <xf numFmtId="0" fontId="0" fillId="0" borderId="0" xfId="0" applyFill="1" applyAlignment="1">
      <alignment horizontal="centerContinuous" wrapText="1"/>
    </xf>
    <xf numFmtId="14" fontId="0" fillId="0" borderId="0" xfId="0" applyNumberFormat="1" applyFill="1" applyAlignment="1">
      <alignment horizontal="centerContinuous" wrapText="1"/>
    </xf>
    <xf numFmtId="0" fontId="29" fillId="0" borderId="0" xfId="0" applyFont="1" applyFill="1" applyAlignment="1"/>
    <xf numFmtId="22" fontId="29" fillId="0" borderId="0" xfId="0" applyNumberFormat="1" applyFont="1" applyFill="1" applyAlignment="1"/>
    <xf numFmtId="14" fontId="29" fillId="0" borderId="0" xfId="0" applyNumberFormat="1" applyFont="1" applyFill="1" applyAlignment="1"/>
    <xf numFmtId="0" fontId="32" fillId="0" borderId="0" xfId="0" applyFont="1" applyFill="1" applyAlignment="1"/>
    <xf numFmtId="0" fontId="33" fillId="0" borderId="0" xfId="0" applyFont="1" applyFill="1" applyAlignment="1"/>
    <xf numFmtId="0" fontId="33" fillId="0" borderId="0" xfId="0" applyFont="1" applyFill="1" applyAlignment="1">
      <alignment wrapText="1"/>
    </xf>
    <xf numFmtId="1" fontId="31" fillId="0" borderId="0" xfId="0" applyNumberFormat="1" applyFont="1" applyFill="1" applyAlignment="1">
      <alignment horizontal="center" vertical="center" wrapText="1"/>
    </xf>
    <xf numFmtId="0" fontId="31" fillId="0" borderId="0" xfId="0" applyFont="1" applyAlignment="1">
      <alignment vertical="center" wrapText="1"/>
    </xf>
    <xf numFmtId="0" fontId="30" fillId="0" borderId="0" xfId="30" applyAlignment="1">
      <alignment vertical="center" wrapText="1"/>
    </xf>
    <xf numFmtId="0" fontId="33" fillId="0" borderId="0" xfId="0" applyFont="1" applyAlignment="1">
      <alignment vertical="center" wrapText="1"/>
    </xf>
    <xf numFmtId="14" fontId="33" fillId="0" borderId="0" xfId="0" applyNumberFormat="1" applyFont="1" applyAlignment="1">
      <alignment vertical="center" wrapText="1"/>
    </xf>
    <xf numFmtId="14" fontId="33" fillId="0" borderId="0" xfId="0" applyNumberFormat="1" applyFont="1" applyFill="1" applyAlignment="1"/>
    <xf numFmtId="1" fontId="33" fillId="0" borderId="0" xfId="0" applyNumberFormat="1" applyFont="1" applyAlignment="1">
      <alignment horizontal="center"/>
    </xf>
    <xf numFmtId="0" fontId="33" fillId="0" borderId="0" xfId="0" applyFont="1" applyAlignment="1">
      <alignment horizontal="left" vertical="center" wrapText="1"/>
    </xf>
  </cellXfs>
  <cellStyles count="31">
    <cellStyle name="20% - Accent1" xfId="3" builtinId="30" customBuiltin="1"/>
    <cellStyle name="40% - Accent1" xfId="4" builtinId="31" customBuiltin="1"/>
    <cellStyle name="Assumptions" xfId="23" xr:uid="{893E497A-DC6D-432A-A7A6-F6AB189BB4F4}"/>
    <cellStyle name="Bad" xfId="14" builtinId="27" hidden="1"/>
    <cellStyle name="Calculation" xfId="1" builtinId="22" hidden="1" customBuiltin="1"/>
    <cellStyle name="Calculations" xfId="21" xr:uid="{56A1E66B-F870-4EF8-812E-25E3107A35F9}"/>
    <cellStyle name="Check Cell" xfId="18" builtinId="23" hidden="1"/>
    <cellStyle name="Checks" xfId="22" xr:uid="{962DF45F-6D61-46AF-BE3D-3A0189E23C07}"/>
    <cellStyle name="Explanatory Text" xfId="2" builtinId="53" hidden="1" customBuiltin="1"/>
    <cellStyle name="Good" xfId="13" builtinId="26" hidden="1"/>
    <cellStyle name="Heading 1" xfId="9" builtinId="16" hidden="1"/>
    <cellStyle name="Heading 2" xfId="10" builtinId="17" hidden="1"/>
    <cellStyle name="Heading 3" xfId="11" builtinId="18" hidden="1"/>
    <cellStyle name="Heading 4" xfId="12" builtinId="19" hidden="1"/>
    <cellStyle name="Hyperlink" xfId="29" builtinId="8" hidden="1"/>
    <cellStyle name="Hyperlink" xfId="30" builtinId="8" customBuiltin="1"/>
    <cellStyle name="Input" xfId="6" builtinId="20" hidden="1" customBuiltin="1"/>
    <cellStyle name="Input data" xfId="25" xr:uid="{403A6885-1FBC-477A-BDC5-D7AD98168C11}"/>
    <cellStyle name="Link from this workbook" xfId="24" xr:uid="{FDEF4AB4-BE14-4858-AAA2-060E5BDE7BD4}"/>
    <cellStyle name="Linked Cell" xfId="17" builtinId="24" hidden="1"/>
    <cellStyle name="Links to other workbook" xfId="28" xr:uid="{AC05BC44-E4DD-4F93-BBCA-A10B5F8F7968}"/>
    <cellStyle name="Neutral" xfId="15" builtinId="28" hidden="1" customBuiltin="1"/>
    <cellStyle name="Normal" xfId="0" builtinId="0" customBuiltin="1"/>
    <cellStyle name="Note" xfId="7" builtinId="10" hidden="1" customBuiltin="1"/>
    <cellStyle name="Output" xfId="16" builtinId="21" hidden="1"/>
    <cellStyle name="Percent" xfId="5" builtinId="5" customBuiltin="1"/>
    <cellStyle name="Quoted in external advice" xfId="26" xr:uid="{C1EEB66F-F562-45FC-AE15-D444B015E489}"/>
    <cellStyle name="Result" xfId="27" xr:uid="{5369E0A0-2274-4945-8459-C9B57E2F6203}"/>
    <cellStyle name="Title" xfId="8" builtinId="15" hidden="1"/>
    <cellStyle name="Total" xfId="20" builtinId="25" hidden="1"/>
    <cellStyle name="Warning Text" xfId="19" builtinId="11" hidden="1"/>
  </cellStyles>
  <dxfs count="780">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5F5F5"/>
        </patternFill>
      </fill>
    </dxf>
    <dxf>
      <fill>
        <patternFill>
          <bgColor rgb="FFDCDCDC"/>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DCDCDC"/>
        </patternFill>
      </fill>
    </dxf>
    <dxf>
      <fill>
        <patternFill>
          <bgColor rgb="FFC0C0C0"/>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5"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5"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ill>
        <patternFill>
          <bgColor rgb="FFF7F7F7"/>
        </patternFill>
      </fill>
    </dxf>
    <dxf>
      <fill>
        <patternFill patternType="solid">
          <fgColor theme="9" tint="0.79995117038483843"/>
          <bgColor rgb="FFEDEDED"/>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
      <fill>
        <patternFill patternType="solid">
          <fgColor theme="9" tint="0.79998168889431442"/>
          <bgColor theme="9" tint="0.79998168889431442"/>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s>
  <tableStyles count="3" defaultTableStyle="factors_info_tables" defaultPivotStyle="PivotStyleLight16">
    <tableStyle name="factors_info_tables" pivot="0" count="6" xr9:uid="{937D02E8-1A60-4466-B749-97D521449642}">
      <tableStyleElement type="wholeTable" dxfId="779"/>
      <tableStyleElement type="headerRow" dxfId="778"/>
      <tableStyleElement type="totalRow" dxfId="777"/>
      <tableStyleElement type="firstColumn" dxfId="776"/>
      <tableStyleElement type="lastColumn" dxfId="775"/>
      <tableStyleElement type="firstRowStripe" dxfId="774"/>
    </tableStyle>
    <tableStyle name="factors_info_tables 2" pivot="0" count="7" xr9:uid="{FF0BC5CB-1C0C-425D-B1E9-280D999704CE}">
      <tableStyleElement type="wholeTable" dxfId="773"/>
      <tableStyleElement type="headerRow" dxfId="772"/>
      <tableStyleElement type="totalRow" dxfId="771"/>
      <tableStyleElement type="firstColumn" dxfId="770"/>
      <tableStyleElement type="lastColumn" dxfId="769"/>
      <tableStyleElement type="firstRowStripe" dxfId="768"/>
      <tableStyleElement type="secondRowStripe" dxfId="767"/>
    </tableStyle>
    <tableStyle name="Invisible" pivot="0" table="0" count="0" xr9:uid="{BD2F45AD-E6B1-48A0-986E-B3CE47C48FF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CBCEA9"/>
      <rgbColor rgb="00B9CED0"/>
      <rgbColor rgb="00D6C5A3"/>
      <rgbColor rgb="00DAD1C7"/>
      <rgbColor rgb="00660066"/>
      <rgbColor rgb="00FF8080"/>
      <rgbColor rgb="000066CC"/>
      <rgbColor rgb="00CCCCFF"/>
      <rgbColor rgb="00A8AD70"/>
      <rgbColor rgb="008AADB0"/>
      <rgbColor rgb="00BA9E66"/>
      <rgbColor rgb="00C2B3A1"/>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F9F9FD"/>
      <color rgb="FF00212E"/>
      <color rgb="FF002B24"/>
      <color rgb="FFC5EFF7"/>
      <color rgb="FFFFFFFF"/>
      <color rgb="FF000000"/>
      <color rgb="FFEDD7EC"/>
      <color rgb="FFDCAFD8"/>
      <color rgb="FFCA87C5"/>
      <color rgb="FFCF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75"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67D1E3-03AB-4746-8B71-91C0E9F37CC6}" name="assumps_table" displayName="assumps_table" ref="A6:C36" totalsRowShown="0" headerRowDxfId="748" dataDxfId="747">
  <autoFilter ref="A6:C36" xr:uid="{5867D1E3-03AB-4746-8B71-91C0E9F37CC6}"/>
  <tableColumns count="3">
    <tableColumn id="1" xr3:uid="{A0123B3F-DD51-4E80-AF96-8EE75733E5DE}" name="Assumptions underlying factors" dataDxfId="746"/>
    <tableColumn id="2" xr3:uid="{364EC9BF-E51C-4E91-BFDB-864F1F09D986}" name="2026 factor review set" dataDxfId="745"/>
    <tableColumn id="3" xr3:uid="{5BB598A0-04CA-466B-B3CD-3613DDBE97F5}" name="2023 factor review set" dataDxfId="744"/>
  </tableColumns>
  <tableStyleInfo name="factors_info_tables"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1E181D2-CE03-46D4-AA07-39E24B08273E}" name="x_208_template_table_1" displayName="x_208_template_table_1" ref="A6:B21" totalsRowShown="0">
  <autoFilter ref="A6:B21" xr:uid="{C725761B-DC0A-4807-ABBB-1B10DF3821F0}">
    <filterColumn colId="0" hiddenButton="1"/>
    <filterColumn colId="1" hiddenButton="1"/>
  </autoFilter>
  <tableColumns count="2">
    <tableColumn id="1" xr3:uid="{1F24F096-8B6D-4833-B136-A833FF50556F}" name="Data Item" dataDxfId="729"/>
    <tableColumn id="2" xr3:uid="{8145E63D-BD8B-4A7D-8B13-AD8E1920917A}" name="Factor Table Information" dataDxfId="728"/>
  </tableColumns>
  <tableStyleInfo name="factors_info_tables"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593CA7E-58CD-4417-9B9A-4CD74B506F6F}" name="x_209_template_table_1" displayName="x_209_template_table_1" ref="A6:B21" totalsRowShown="0">
  <autoFilter ref="A6:B21" xr:uid="{C725761B-DC0A-4807-ABBB-1B10DF3821F0}">
    <filterColumn colId="0" hiddenButton="1"/>
    <filterColumn colId="1" hiddenButton="1"/>
  </autoFilter>
  <tableColumns count="2">
    <tableColumn id="1" xr3:uid="{88693F13-3842-4272-9F6E-33C7F6DC16AE}" name="Data Item" dataDxfId="727"/>
    <tableColumn id="2" xr3:uid="{07A916FA-C5A4-4C42-86B7-951D946A2194}" name="Factor Table Information" dataDxfId="726"/>
  </tableColumns>
  <tableStyleInfo name="factors_info_tables"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7005247-AA4B-46EE-9E3B-6C565C2C2A10}" name="x_210_template_table_1" displayName="x_210_template_table_1" ref="A6:B21" totalsRowShown="0">
  <autoFilter ref="A6:B21" xr:uid="{C725761B-DC0A-4807-ABBB-1B10DF3821F0}">
    <filterColumn colId="0" hiddenButton="1"/>
    <filterColumn colId="1" hiddenButton="1"/>
  </autoFilter>
  <tableColumns count="2">
    <tableColumn id="1" xr3:uid="{28621C35-262D-490C-AE83-23FA0612157E}" name="Data Item" dataDxfId="725"/>
    <tableColumn id="2" xr3:uid="{0CA7946C-50B8-443A-A939-8AAE16247C56}" name="Factor Table Information" dataDxfId="724"/>
  </tableColumns>
  <tableStyleInfo name="factors_info_tables"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0715010-1C76-4DF9-BD56-ECFACBDC0401}" name="x_211_template_table_1" displayName="x_211_template_table_1" ref="A6:B21" totalsRowShown="0">
  <autoFilter ref="A6:B21" xr:uid="{C725761B-DC0A-4807-ABBB-1B10DF3821F0}">
    <filterColumn colId="0" hiddenButton="1"/>
    <filterColumn colId="1" hiddenButton="1"/>
  </autoFilter>
  <tableColumns count="2">
    <tableColumn id="1" xr3:uid="{3BEECC21-0039-4129-9183-286E5C309F82}" name="Data Item" dataDxfId="723"/>
    <tableColumn id="2" xr3:uid="{6409104E-6E08-4240-B229-80CE1C923969}" name="Factor Table Information" dataDxfId="722"/>
  </tableColumns>
  <tableStyleInfo name="factors_info_tables"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36F19DA-4602-4673-838A-56145548A2F3}" name="x_212_template_table_1" displayName="x_212_template_table_1" ref="A6:B21" totalsRowShown="0">
  <autoFilter ref="A6:B21" xr:uid="{C725761B-DC0A-4807-ABBB-1B10DF3821F0}">
    <filterColumn colId="0" hiddenButton="1"/>
    <filterColumn colId="1" hiddenButton="1"/>
  </autoFilter>
  <tableColumns count="2">
    <tableColumn id="1" xr3:uid="{FA38E131-1BF6-4BDC-9D69-153CBC27066A}" name="Data Item" dataDxfId="721"/>
    <tableColumn id="2" xr3:uid="{86A9EE2E-7FF5-4070-92BE-DD1507257055}" name="Factor Table Information" dataDxfId="720"/>
  </tableColumns>
  <tableStyleInfo name="factors_info_tables"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BA38F6B-46B3-42CE-B472-94CA88083678}" name="x_213_template_table_1" displayName="x_213_template_table_1" ref="A6:B21" totalsRowShown="0">
  <autoFilter ref="A6:B21" xr:uid="{C725761B-DC0A-4807-ABBB-1B10DF3821F0}">
    <filterColumn colId="0" hiddenButton="1"/>
    <filterColumn colId="1" hiddenButton="1"/>
  </autoFilter>
  <tableColumns count="2">
    <tableColumn id="1" xr3:uid="{B23C6368-6ECA-4976-A699-2C7405A966E2}" name="Data Item" dataDxfId="719"/>
    <tableColumn id="2" xr3:uid="{ABEE656B-F5DE-4785-B6E7-1D18D7D1946D}" name="Factor Table Information" dataDxfId="718"/>
  </tableColumns>
  <tableStyleInfo name="factors_info_tables"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349C318-4C5F-4932-A78A-33C590ABFD01}" name="x_214_template_table_1" displayName="x_214_template_table_1" ref="A6:B21" totalsRowShown="0">
  <autoFilter ref="A6:B21" xr:uid="{C725761B-DC0A-4807-ABBB-1B10DF3821F0}">
    <filterColumn colId="0" hiddenButton="1"/>
    <filterColumn colId="1" hiddenButton="1"/>
  </autoFilter>
  <tableColumns count="2">
    <tableColumn id="1" xr3:uid="{28C62540-2548-44FE-B535-5CD699D909D1}" name="Data Item" dataDxfId="717"/>
    <tableColumn id="2" xr3:uid="{48CBBF62-BC6B-4E9B-9D7C-E8BB3655E77B}" name="Factor Table Information" dataDxfId="716"/>
  </tableColumns>
  <tableStyleInfo name="factors_info_tables"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4B1D47C-4B35-4DC9-97F9-378032517F45}" name="x_215_template_table_1" displayName="x_215_template_table_1" ref="A6:B21" totalsRowShown="0">
  <autoFilter ref="A6:B21" xr:uid="{C725761B-DC0A-4807-ABBB-1B10DF3821F0}">
    <filterColumn colId="0" hiddenButton="1"/>
    <filterColumn colId="1" hiddenButton="1"/>
  </autoFilter>
  <tableColumns count="2">
    <tableColumn id="1" xr3:uid="{15E7C47F-0DD9-4650-AFEE-97C4327DD2C8}" name="Data Item" dataDxfId="715"/>
    <tableColumn id="2" xr3:uid="{C3DA0D31-44C9-4A3A-85F5-B0B4FFD7A150}" name="Factor Table Information" dataDxfId="714"/>
  </tableColumns>
  <tableStyleInfo name="factors_info_tables"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8562C6B-EF67-463A-9088-7FAF8AD13E68}" name="x_216_template_table_1" displayName="x_216_template_table_1" ref="A6:B21" totalsRowShown="0">
  <autoFilter ref="A6:B21" xr:uid="{C725761B-DC0A-4807-ABBB-1B10DF3821F0}">
    <filterColumn colId="0" hiddenButton="1"/>
    <filterColumn colId="1" hiddenButton="1"/>
  </autoFilter>
  <tableColumns count="2">
    <tableColumn id="1" xr3:uid="{134F8681-A510-47DE-9B78-D68AF09C1D80}" name="Data Item" dataDxfId="713"/>
    <tableColumn id="2" xr3:uid="{0832C9DD-FE43-4459-8AE5-9944EC6D7238}" name="Factor Table Information" dataDxfId="712"/>
  </tableColumns>
  <tableStyleInfo name="factors_info_tables"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13EF018-8B21-4101-ACDD-D3C7769A90D2}" name="x_217_template_table_1" displayName="x_217_template_table_1" ref="A6:B21" totalsRowShown="0">
  <autoFilter ref="A6:B21" xr:uid="{C725761B-DC0A-4807-ABBB-1B10DF3821F0}">
    <filterColumn colId="0" hiddenButton="1"/>
    <filterColumn colId="1" hiddenButton="1"/>
  </autoFilter>
  <tableColumns count="2">
    <tableColumn id="1" xr3:uid="{55C042F0-0616-449E-94CA-7E9820DD8581}" name="Data Item" dataDxfId="711"/>
    <tableColumn id="2" xr3:uid="{E93E9151-E612-41FB-8BE8-BE81B0FF28D4}" name="Factor Table Information" dataDxfId="710"/>
  </tableColumns>
  <tableStyleInfo name="factors_info_tables"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0DB539-FF7D-4AE8-A136-71294137EDDD}" name="factor_list_table" displayName="factor_list_table" ref="A7:P72" totalsRowShown="0" headerRowDxfId="766" dataDxfId="765">
  <autoFilter ref="A7:P72" xr:uid="{3C0DB539-FF7D-4AE8-A136-71294137EDDD}">
    <filterColumn colId="12">
      <filters>
        <dateGroupItem year="2026" dateTimeGrouping="year"/>
      </filters>
    </filterColumn>
  </autoFilter>
  <tableColumns count="16">
    <tableColumn id="16" xr3:uid="{AD00A7A2-1E25-4CED-B71E-C04F52532AF9}" name="Link to Tables" dataDxfId="764" dataCellStyle="Hyperlink">
      <calculatedColumnFormula>HYPERLINK("#'x-" &amp; factor_list_table[[#This Row],[Series Number]] &amp; "'!A1", "x-" &amp; factor_list_table[[#This Row],[Series Number]])</calculatedColumnFormula>
    </tableColumn>
    <tableColumn id="1" xr3:uid="{31EF05DA-0C14-4B08-9BF5-EE7FBBB4706E}" name="Scheme" dataDxfId="763"/>
    <tableColumn id="2" xr3:uid="{8F58F67B-E05E-4DB6-BF88-E92042A8F804}" name="Section" dataDxfId="762"/>
    <tableColumn id="3" xr3:uid="{C0CC1951-45CA-47FA-980B-1AD23814E39F}" name="Factor Type" dataDxfId="761"/>
    <tableColumn id="4" xr3:uid="{9F12BD33-F9DF-49F8-9914-453AC95DF880}" name="Description" dataDxfId="760"/>
    <tableColumn id="5" xr3:uid="{26876318-934A-41B2-B629-0C93C4B8D47A}" name="Gender" dataDxfId="759"/>
    <tableColumn id="6" xr3:uid="{D347DB19-8E22-4CF2-926B-735C5B28F5EB}" name="Factor Age/Period Definition" dataDxfId="758"/>
    <tableColumn id="7" xr3:uid="{751250A1-458B-4196-8A5C-382ED39D5917}" name="Section Number (x)" dataDxfId="757"/>
    <tableColumn id="8" xr3:uid="{07B464F6-6BE5-4432-B85B-EF35BE710CF8}" name="Series Number" dataDxfId="756"/>
    <tableColumn id="9" xr3:uid="{E6205105-7908-4AAF-80B1-0CCFB94FF453}" name="Table Reference_x000a_(Section-Series Number)" dataDxfId="755"/>
    <tableColumn id="10" xr3:uid="{179ECF6B-3231-4E3A-8DC5-94232DF189CF}" name="Table Reference in Guidance" dataDxfId="754"/>
    <tableColumn id="11" xr3:uid="{5DF71A96-CC23-450E-A89E-249924BE2DF8}" name="Related Factor Guidance" dataDxfId="753"/>
    <tableColumn id="12" xr3:uid="{4BE7D75B-29B3-4D4D-81BC-2D76080A84A0}" name="Date Factors Issued to Client" dataDxfId="752"/>
    <tableColumn id="13" xr3:uid="{17725A31-2931-4C1D-A856-4290CBCE5D78}" name="Date Factors Implemented (if known)" dataDxfId="751"/>
    <tableColumn id="14" xr3:uid="{C0DEF26D-D1B8-482B-B0F3-D897795941C7}" name="Factor Status" dataDxfId="750"/>
    <tableColumn id="15" xr3:uid="{85E54397-0AFF-41E7-A379-C974577BD7C4}" name="Assumption set" dataDxfId="749"/>
  </tableColumns>
  <tableStyleInfo name="factors_info_tables"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405DB41-A2CA-49CB-9877-E30B36E86A27}" name="x_301_template_table_1" displayName="x_301_template_table_1" ref="A6:B21" totalsRowShown="0">
  <autoFilter ref="A6:B21" xr:uid="{C725761B-DC0A-4807-ABBB-1B10DF3821F0}">
    <filterColumn colId="0" hiddenButton="1"/>
    <filterColumn colId="1" hiddenButton="1"/>
  </autoFilter>
  <tableColumns count="2">
    <tableColumn id="1" xr3:uid="{F8149E98-0C18-4982-96AD-DC6BE321001C}" name="Data Item" dataDxfId="709"/>
    <tableColumn id="2" xr3:uid="{20A99776-52D1-49EC-B8E0-CA13B25BA262}" name="Factor Table Information" dataDxfId="708"/>
  </tableColumns>
  <tableStyleInfo name="factors_info_tables"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36A6CE8-5D5D-4298-B109-3CEE959F3386}" name="x_302_template_table_1" displayName="x_302_template_table_1" ref="A6:B21" totalsRowShown="0">
  <autoFilter ref="A6:B21" xr:uid="{C725761B-DC0A-4807-ABBB-1B10DF3821F0}">
    <filterColumn colId="0" hiddenButton="1"/>
    <filterColumn colId="1" hiddenButton="1"/>
  </autoFilter>
  <tableColumns count="2">
    <tableColumn id="1" xr3:uid="{3E1C132D-705D-4612-96E5-8FA60F5DA8D3}" name="Data Item" dataDxfId="707"/>
    <tableColumn id="2" xr3:uid="{1DF984F0-8AA2-4BE8-9C82-A8CE6E72E3A3}" name="Factor Table Information" dataDxfId="706"/>
  </tableColumns>
  <tableStyleInfo name="factors_info_tables"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389AADE-CAFF-49A5-977D-D23032104206}" name="x_303_template_table_1" displayName="x_303_template_table_1" ref="A6:B21" totalsRowShown="0">
  <autoFilter ref="A6:B21" xr:uid="{C725761B-DC0A-4807-ABBB-1B10DF3821F0}">
    <filterColumn colId="0" hiddenButton="1"/>
    <filterColumn colId="1" hiddenButton="1"/>
  </autoFilter>
  <tableColumns count="2">
    <tableColumn id="1" xr3:uid="{77770A7B-852B-429F-9712-DFD0EA7F18BD}" name="Data Item" dataDxfId="705"/>
    <tableColumn id="2" xr3:uid="{222F0918-AD85-4D3D-9C9E-6A60F335E538}" name="Factor Table Information" dataDxfId="704"/>
  </tableColumns>
  <tableStyleInfo name="factors_info_tables" showFirstColumn="1"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58A8D3-7051-4D65-9DC1-05551F7FE694}" name="x_304_template_table_1" displayName="x_304_template_table_1" ref="A6:B21" totalsRowShown="0">
  <autoFilter ref="A6:B21" xr:uid="{C725761B-DC0A-4807-ABBB-1B10DF3821F0}">
    <filterColumn colId="0" hiddenButton="1"/>
    <filterColumn colId="1" hiddenButton="1"/>
  </autoFilter>
  <tableColumns count="2">
    <tableColumn id="1" xr3:uid="{C3DAF51F-4ABC-414F-8C03-F490DF89D871}" name="Data Item" dataDxfId="703"/>
    <tableColumn id="2" xr3:uid="{733701C1-F8D9-47C7-B2A2-44BD6B36E3B7}" name="Factor Table Information" dataDxfId="702"/>
  </tableColumns>
  <tableStyleInfo name="factors_info_tables" showFirstColumn="1"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12A2E94-6A01-451F-B44F-E3048B0848DE}" name="x_305_template_table_1" displayName="x_305_template_table_1" ref="A6:B21" totalsRowShown="0">
  <autoFilter ref="A6:B21" xr:uid="{C725761B-DC0A-4807-ABBB-1B10DF3821F0}">
    <filterColumn colId="0" hiddenButton="1"/>
    <filterColumn colId="1" hiddenButton="1"/>
  </autoFilter>
  <tableColumns count="2">
    <tableColumn id="1" xr3:uid="{4899F0CC-D8D7-4489-A258-0F222E3B8DA9}" name="Data Item" dataDxfId="701"/>
    <tableColumn id="2" xr3:uid="{2BD0AC8F-58AA-4376-8C72-9E26AAD59ABE}" name="Factor Table Information" dataDxfId="700"/>
  </tableColumns>
  <tableStyleInfo name="factors_info_tables" showFirstColumn="1"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32CDA14E-C3D9-483B-996A-8FA706C09814}" name="x_306_template_table_1" displayName="x_306_template_table_1" ref="A6:B21" totalsRowShown="0">
  <autoFilter ref="A6:B21" xr:uid="{C725761B-DC0A-4807-ABBB-1B10DF3821F0}">
    <filterColumn colId="0" hiddenButton="1"/>
    <filterColumn colId="1" hiddenButton="1"/>
  </autoFilter>
  <tableColumns count="2">
    <tableColumn id="1" xr3:uid="{39971CE7-BE4B-49E1-9BAE-DFEE58789436}" name="Data Item" dataDxfId="699"/>
    <tableColumn id="2" xr3:uid="{7B717D4D-CA92-4D10-A20B-F5D5F063AFDC}" name="Factor Table Information" dataDxfId="698"/>
  </tableColumns>
  <tableStyleInfo name="factors_info_tables" showFirstColumn="1"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3F4BBC3-6351-4687-AA28-B11953AA6D50}" name="x_307_template_table_1" displayName="x_307_template_table_1" ref="A6:B21" totalsRowShown="0">
  <autoFilter ref="A6:B21" xr:uid="{C725761B-DC0A-4807-ABBB-1B10DF3821F0}">
    <filterColumn colId="0" hiddenButton="1"/>
    <filterColumn colId="1" hiddenButton="1"/>
  </autoFilter>
  <tableColumns count="2">
    <tableColumn id="1" xr3:uid="{6AC67CB1-BD22-4D9F-8D82-0E79FC547D7B}" name="Data Item" dataDxfId="697"/>
    <tableColumn id="2" xr3:uid="{97598223-1D68-49B0-9974-BB96D11FB5A5}" name="Factor Table Information" dataDxfId="696"/>
  </tableColumns>
  <tableStyleInfo name="factors_info_tables" showFirstColumn="1"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90C889D-702F-42CB-9BF0-7B7AB3BAF9BF}" name="x_308_template_table_1" displayName="x_308_template_table_1" ref="A6:B21" totalsRowShown="0">
  <autoFilter ref="A6:B21" xr:uid="{C725761B-DC0A-4807-ABBB-1B10DF3821F0}">
    <filterColumn colId="0" hiddenButton="1"/>
    <filterColumn colId="1" hiddenButton="1"/>
  </autoFilter>
  <tableColumns count="2">
    <tableColumn id="1" xr3:uid="{EB870C28-9615-452D-B093-90906A098C07}" name="Data Item" dataDxfId="695"/>
    <tableColumn id="2" xr3:uid="{73FA65AF-790A-4099-8EFF-700BEAE92370}" name="Factor Table Information" dataDxfId="694"/>
  </tableColumns>
  <tableStyleInfo name="factors_info_tables" showFirstColumn="1"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9A53ACC-4742-4E9A-A164-2746FA10FB57}" name="x_309_template_table_1" displayName="x_309_template_table_1" ref="A6:B21" totalsRowShown="0">
  <autoFilter ref="A6:B21" xr:uid="{C725761B-DC0A-4807-ABBB-1B10DF3821F0}">
    <filterColumn colId="0" hiddenButton="1"/>
    <filterColumn colId="1" hiddenButton="1"/>
  </autoFilter>
  <tableColumns count="2">
    <tableColumn id="1" xr3:uid="{7EE7188F-CF23-4ED4-B9AF-15B6AF377E2B}" name="Data Item" dataDxfId="693"/>
    <tableColumn id="2" xr3:uid="{77A8601E-C0E7-4735-AA23-D5E23C5DE4C1}" name="Factor Table Information" dataDxfId="692"/>
  </tableColumns>
  <tableStyleInfo name="factors_info_tables"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A09A9A5-0329-4DE1-A0AB-9102E126F903}" name="x_310_template_table_1" displayName="x_310_template_table_1" ref="A6:B21" totalsRowShown="0">
  <autoFilter ref="A6:B21" xr:uid="{C725761B-DC0A-4807-ABBB-1B10DF3821F0}">
    <filterColumn colId="0" hiddenButton="1"/>
    <filterColumn colId="1" hiddenButton="1"/>
  </autoFilter>
  <tableColumns count="2">
    <tableColumn id="1" xr3:uid="{1BB791C5-17D4-426B-9F67-132ACBF4CDCB}" name="Data Item" dataDxfId="691"/>
    <tableColumn id="2" xr3:uid="{D5EFFBED-C13C-45F4-8C40-F0F6AAF079F9}" name="Factor Table Information" dataDxfId="690"/>
  </tableColumns>
  <tableStyleInfo name="factors_info_tables"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9A17D30-F232-4AAA-862C-8F35E2221630}" name="x_201_template_table_1" displayName="x_201_template_table_1" ref="A6:B21" totalsRowShown="0">
  <autoFilter ref="A6:B21" xr:uid="{C725761B-DC0A-4807-ABBB-1B10DF3821F0}">
    <filterColumn colId="0" hiddenButton="1"/>
    <filterColumn colId="1" hiddenButton="1"/>
  </autoFilter>
  <tableColumns count="2">
    <tableColumn id="1" xr3:uid="{BD96D852-7BCF-46FE-8E4E-DEC82E79F6AF}" name="Data Item" dataDxfId="743"/>
    <tableColumn id="2" xr3:uid="{098EDA39-CC59-452D-A488-1160E41EA7CA}" name="Factor Table Information" dataDxfId="742"/>
  </tableColumns>
  <tableStyleInfo name="factors_info_tables"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B39C8DBF-2291-44AF-B38F-8C8E84758F3F}" name="x_311_template_table_1" displayName="x_311_template_table_1" ref="A6:B21" totalsRowShown="0">
  <autoFilter ref="A6:B21" xr:uid="{C725761B-DC0A-4807-ABBB-1B10DF3821F0}">
    <filterColumn colId="0" hiddenButton="1"/>
    <filterColumn colId="1" hiddenButton="1"/>
  </autoFilter>
  <tableColumns count="2">
    <tableColumn id="1" xr3:uid="{DB1E95C0-8224-4711-AE64-7B95A2AA7156}" name="Data Item" dataDxfId="689"/>
    <tableColumn id="2" xr3:uid="{1A402D4D-315D-4B6B-B982-90415A3744A9}" name="Factor Table Information" dataDxfId="688"/>
  </tableColumns>
  <tableStyleInfo name="factors_info_tables" showFirstColumn="1"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ECFF6FE0-0D7F-4F9E-B56B-169137FFE3A3}" name="x_314_template_table_1" displayName="x_314_template_table_1" ref="A6:B21" totalsRowShown="0">
  <autoFilter ref="A6:B21" xr:uid="{C725761B-DC0A-4807-ABBB-1B10DF3821F0}">
    <filterColumn colId="0" hiddenButton="1"/>
    <filterColumn colId="1" hiddenButton="1"/>
  </autoFilter>
  <tableColumns count="2">
    <tableColumn id="1" xr3:uid="{F7893293-4587-4943-8977-ABF30B272B9D}" name="Data Item" dataDxfId="687"/>
    <tableColumn id="2" xr3:uid="{B5E3776C-98F4-4ECC-904A-368732EB52DD}" name="Factor Table Information" dataDxfId="686"/>
  </tableColumns>
  <tableStyleInfo name="factors_info_tables" showFirstColumn="1"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CDEB7329-7664-45C2-BCCB-D4EDB0C687A9}" name="x_315_template_table_1" displayName="x_315_template_table_1" ref="A6:B21" totalsRowShown="0">
  <autoFilter ref="A6:B21" xr:uid="{C725761B-DC0A-4807-ABBB-1B10DF3821F0}">
    <filterColumn colId="0" hiddenButton="1"/>
    <filterColumn colId="1" hiddenButton="1"/>
  </autoFilter>
  <tableColumns count="2">
    <tableColumn id="1" xr3:uid="{2F510B24-B51C-4006-9B2B-A992C5DBC75E}" name="Data Item" dataDxfId="685"/>
    <tableColumn id="2" xr3:uid="{3A01E7C2-769F-41EA-A322-9E384DDAD77B}" name="Factor Table Information" dataDxfId="684"/>
  </tableColumns>
  <tableStyleInfo name="factors_info_tables" showFirstColumn="1"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B85474A-AD7B-404F-BB90-BB81C89F0FCC}" name="x_401_template_table_1" displayName="x_401_template_table_1" ref="A6:B21" totalsRowShown="0">
  <autoFilter ref="A6:B21" xr:uid="{C725761B-DC0A-4807-ABBB-1B10DF3821F0}">
    <filterColumn colId="0" hiddenButton="1"/>
    <filterColumn colId="1" hiddenButton="1"/>
  </autoFilter>
  <tableColumns count="2">
    <tableColumn id="1" xr3:uid="{6E1250BF-43A9-4C24-AA23-F1218DB1E5E5}" name="Data Item" dataDxfId="683"/>
    <tableColumn id="2" xr3:uid="{6091E805-B3FE-4F8A-AAEC-3D5C97CB9AE3}" name="Factor Table Information" dataDxfId="682"/>
  </tableColumns>
  <tableStyleInfo name="factors_info_tables" showFirstColumn="1"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4C5B963-8A25-4836-82F9-4B9732EAD34F}" name="x_402_template_table_1" displayName="x_402_template_table_1" ref="A6:B21" totalsRowShown="0">
  <autoFilter ref="A6:B21" xr:uid="{C725761B-DC0A-4807-ABBB-1B10DF3821F0}">
    <filterColumn colId="0" hiddenButton="1"/>
    <filterColumn colId="1" hiddenButton="1"/>
  </autoFilter>
  <tableColumns count="2">
    <tableColumn id="1" xr3:uid="{60B262FD-02DB-499E-A40E-23F6864D2797}" name="Data Item" dataDxfId="681"/>
    <tableColumn id="2" xr3:uid="{0252D467-90AE-461A-B04E-0A7044382340}" name="Factor Table Information" dataDxfId="680"/>
  </tableColumns>
  <tableStyleInfo name="factors_info_tables"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536BEC1-1BA1-4B02-980D-CDEE23963D2A}" name="x_501_template_table_1" displayName="x_501_template_table_1" ref="A6:B21" totalsRowShown="0">
  <autoFilter ref="A6:B21" xr:uid="{C725761B-DC0A-4807-ABBB-1B10DF3821F0}">
    <filterColumn colId="0" hiddenButton="1"/>
    <filterColumn colId="1" hiddenButton="1"/>
  </autoFilter>
  <tableColumns count="2">
    <tableColumn id="1" xr3:uid="{B87B8C31-8FAC-4729-8D90-070E0607905B}" name="Data Item" dataDxfId="679"/>
    <tableColumn id="2" xr3:uid="{00FB285B-667D-4CC8-A13C-5E65D1B5CFCE}" name="Factor Table Information" dataDxfId="678"/>
  </tableColumns>
  <tableStyleInfo name="factors_info_tables" showFirstColumn="1"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12C2ED57-555E-4EFC-A67B-ACF777253FF5}" name="x_501_template_table_2" displayName="x_501_template_table_2" ref="F6:G21" totalsRowShown="0">
  <tableColumns count="2">
    <tableColumn id="1" xr3:uid="{97495520-44A6-4ED8-9547-A828422710DF}" name="Data Item" dataDxfId="677"/>
    <tableColumn id="2" xr3:uid="{BA396BEA-9EC7-4D0C-AC60-C7464FD8A8CC}" name="Factor Table Information" dataDxfId="676"/>
  </tableColumns>
  <tableStyleInfo name="factors_info_tables" showFirstColumn="1"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C26C1AA-A3CA-4F1C-9774-BE8F0C1EFB96}" name="x_502_template_table_1" displayName="x_502_template_table_1" ref="A6:B21" totalsRowShown="0">
  <autoFilter ref="A6:B21" xr:uid="{C725761B-DC0A-4807-ABBB-1B10DF3821F0}">
    <filterColumn colId="0" hiddenButton="1"/>
    <filterColumn colId="1" hiddenButton="1"/>
  </autoFilter>
  <tableColumns count="2">
    <tableColumn id="1" xr3:uid="{E4B77836-E2A8-4878-9529-6A14C2349C28}" name="Data Item" dataDxfId="675"/>
    <tableColumn id="2" xr3:uid="{DD07EC7C-F0A4-4708-B3FA-CF7742DE4A0F}" name="Factor Table Information" dataDxfId="674"/>
  </tableColumns>
  <tableStyleInfo name="factors_info_tables" showFirstColumn="1"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12716A1B-F289-48F4-B3E8-2629219A4364}" name="x_502_template_table_2" displayName="x_502_template_table_2" ref="E6:F21" totalsRowShown="0">
  <tableColumns count="2">
    <tableColumn id="1" xr3:uid="{C4958821-F884-41C1-A130-EF8C4FC7BB71}" name="Data Item" dataDxfId="673"/>
    <tableColumn id="2" xr3:uid="{EAE0DA2D-A74A-48DC-B842-E84AEF498438}" name="Factor Table Information" dataDxfId="672"/>
  </tableColumns>
  <tableStyleInfo name="factors_info_tables" showFirstColumn="1"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FA6E4A8-1D66-4188-9DD0-E60BBFF269C4}" name="x_503_template_table_1" displayName="x_503_template_table_1" ref="A6:B21" totalsRowShown="0">
  <autoFilter ref="A6:B21" xr:uid="{C725761B-DC0A-4807-ABBB-1B10DF3821F0}">
    <filterColumn colId="0" hiddenButton="1"/>
    <filterColumn colId="1" hiddenButton="1"/>
  </autoFilter>
  <tableColumns count="2">
    <tableColumn id="1" xr3:uid="{EBD3E885-5F11-4413-BC01-E84E9A52E035}" name="Data Item" dataDxfId="671"/>
    <tableColumn id="2" xr3:uid="{8D41EADC-9B10-469E-9B32-4DAC2429D456}" name="Factor Table Information" dataDxfId="670"/>
  </tableColumns>
  <tableStyleInfo name="factors_info_tables"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C84876B-9AFB-40C0-A566-BDCBA590D5FF}" name="x_202_template_table_1" displayName="x_202_template_table_1" ref="A6:B21" totalsRowShown="0">
  <autoFilter ref="A6:B21" xr:uid="{C725761B-DC0A-4807-ABBB-1B10DF3821F0}">
    <filterColumn colId="0" hiddenButton="1"/>
    <filterColumn colId="1" hiddenButton="1"/>
  </autoFilter>
  <tableColumns count="2">
    <tableColumn id="1" xr3:uid="{AC873CB5-6FE9-4CEF-B93F-15EBACE10060}" name="Data Item" dataDxfId="741"/>
    <tableColumn id="2" xr3:uid="{909E10E7-5077-4555-B3B9-D6858A4FB34F}" name="Factor Table Information" dataDxfId="740"/>
  </tableColumns>
  <tableStyleInfo name="factors_info_tables" showFirstColumn="1"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A8E924B0-D776-4BC0-A571-CA733594E5BF}" name="x_503_template_table_2" displayName="x_503_template_table_2" ref="E6:F21" totalsRowShown="0">
  <tableColumns count="2">
    <tableColumn id="1" xr3:uid="{64C683DE-F5F4-4A2D-B8ED-2190DF45C45F}" name="Data Item" dataDxfId="669"/>
    <tableColumn id="2" xr3:uid="{23A5D1E9-E7C0-472A-9096-07D8CBAD8E64}" name="Factor Table Information" dataDxfId="668"/>
  </tableColumns>
  <tableStyleInfo name="factors_info_tables" showFirstColumn="1"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B872BC8-F30A-4508-9526-8DD4F6174759}" name="x_504_template_table_1" displayName="x_504_template_table_1" ref="A6:B21" totalsRowShown="0">
  <autoFilter ref="A6:B21" xr:uid="{C725761B-DC0A-4807-ABBB-1B10DF3821F0}">
    <filterColumn colId="0" hiddenButton="1"/>
    <filterColumn colId="1" hiddenButton="1"/>
  </autoFilter>
  <tableColumns count="2">
    <tableColumn id="1" xr3:uid="{D56F48E7-578A-40B0-BC37-EAC64FAC553C}" name="Data Item" dataDxfId="667"/>
    <tableColumn id="2" xr3:uid="{C2E0C4D0-5FD7-4FB8-9BAE-BEB44257C08F}" name="Factor Table Information" dataDxfId="666"/>
  </tableColumns>
  <tableStyleInfo name="factors_info_tables"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6D775D68-A609-4C3E-BE30-C466C5C836D3}" name="x_504_template_table_2" displayName="x_504_template_table_2" ref="F6:G21" totalsRowShown="0">
  <tableColumns count="2">
    <tableColumn id="1" xr3:uid="{986C43F0-C8F6-4E33-BF62-CB718B125155}" name="Data Item" dataDxfId="665"/>
    <tableColumn id="2" xr3:uid="{6E69D6DE-E36D-4505-A23B-6ECBE505FB35}" name="Factor Table Information" dataDxfId="664"/>
  </tableColumns>
  <tableStyleInfo name="factors_info_tables" showFirstColumn="1"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50C7C153-7D1A-41F4-BEA4-E6F26243407D}" name="x_505_template_table_1" displayName="x_505_template_table_1" ref="A6:B21" totalsRowShown="0">
  <autoFilter ref="A6:B21" xr:uid="{C725761B-DC0A-4807-ABBB-1B10DF3821F0}">
    <filterColumn colId="0" hiddenButton="1"/>
    <filterColumn colId="1" hiddenButton="1"/>
  </autoFilter>
  <tableColumns count="2">
    <tableColumn id="1" xr3:uid="{A3D3AF6F-78AC-4E78-844E-3B1C9F9A6A2A}" name="Data Item" dataDxfId="663"/>
    <tableColumn id="2" xr3:uid="{F151C77B-A7F5-4993-B2E7-43FC827FCC74}" name="Factor Table Information" dataDxfId="662"/>
  </tableColumns>
  <tableStyleInfo name="factors_info_tables" showFirstColumn="1"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A61C73B-ACCB-4F0D-A10D-C793928BC530}" name="x_506_template_table_1" displayName="x_506_template_table_1" ref="A6:B21" totalsRowShown="0">
  <autoFilter ref="A6:B21" xr:uid="{C725761B-DC0A-4807-ABBB-1B10DF3821F0}">
    <filterColumn colId="0" hiddenButton="1"/>
    <filterColumn colId="1" hiddenButton="1"/>
  </autoFilter>
  <tableColumns count="2">
    <tableColumn id="1" xr3:uid="{4855C5A2-6677-42C8-8898-DD021A728B8E}" name="Data Item" dataDxfId="661"/>
    <tableColumn id="2" xr3:uid="{FAA3A504-F900-400A-9842-20A7FC408CBF}" name="Factor Table Information" dataDxfId="660"/>
  </tableColumns>
  <tableStyleInfo name="factors_info_tables" showFirstColumn="1"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DA6FA75-552B-4968-BEB0-15A7A0D14F87}" name="x_601_template_table_1" displayName="x_601_template_table_1" ref="A6:B21" totalsRowShown="0">
  <autoFilter ref="A6:B21" xr:uid="{C725761B-DC0A-4807-ABBB-1B10DF3821F0}">
    <filterColumn colId="0" hiddenButton="1"/>
    <filterColumn colId="1" hiddenButton="1"/>
  </autoFilter>
  <tableColumns count="2">
    <tableColumn id="1" xr3:uid="{5A9155DD-52F2-4CF7-8171-C0AD99D5B853}" name="Data Item" dataDxfId="659"/>
    <tableColumn id="2" xr3:uid="{2A508BF0-B924-44F3-BC4D-9A32BFECCC15}" name="Factor Table Information" dataDxfId="658"/>
  </tableColumns>
  <tableStyleInfo name="factors_info_tables" showFirstColumn="1"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FFB6CF45-AE77-42C8-8286-18DEC2672482}" name="x_608_template_table_1" displayName="x_608_template_table_1" ref="A6:B21" totalsRowShown="0">
  <autoFilter ref="A6:B21" xr:uid="{C725761B-DC0A-4807-ABBB-1B10DF3821F0}">
    <filterColumn colId="0" hiddenButton="1"/>
    <filterColumn colId="1" hiddenButton="1"/>
  </autoFilter>
  <tableColumns count="2">
    <tableColumn id="1" xr3:uid="{1997D16C-8C4C-4686-9F19-95FCE08E3AAA}" name="Data Item" dataDxfId="657"/>
    <tableColumn id="2" xr3:uid="{91F64B2A-E35D-4269-98A2-985A2B8F9876}" name="Factor Table Information" dataDxfId="656"/>
  </tableColumns>
  <tableStyleInfo name="factors_info_tables" showFirstColumn="1"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77ED2CB4-D42E-4058-AD5B-F07A4827B822}" name="x_609_template_table_1" displayName="x_609_template_table_1" ref="A6:B21" totalsRowShown="0">
  <autoFilter ref="A6:B21" xr:uid="{C725761B-DC0A-4807-ABBB-1B10DF3821F0}">
    <filterColumn colId="0" hiddenButton="1"/>
    <filterColumn colId="1" hiddenButton="1"/>
  </autoFilter>
  <tableColumns count="2">
    <tableColumn id="1" xr3:uid="{ED221A02-8C40-4710-8F19-CA215C400CB9}" name="Data Item" dataDxfId="655"/>
    <tableColumn id="2" xr3:uid="{25585F99-2CFA-4F08-B166-97364DC262A7}" name="Factor Table Information" dataDxfId="654"/>
  </tableColumns>
  <tableStyleInfo name="factors_info_tables" showFirstColumn="1"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A34FE2F5-35C2-4453-A547-B2D72CD5DD6B}" name="x_701_template_table_1" displayName="x_701_template_table_1" ref="A6:B21" totalsRowShown="0">
  <autoFilter ref="A6:B21" xr:uid="{C725761B-DC0A-4807-ABBB-1B10DF3821F0}">
    <filterColumn colId="0" hiddenButton="1"/>
    <filterColumn colId="1" hiddenButton="1"/>
  </autoFilter>
  <tableColumns count="2">
    <tableColumn id="1" xr3:uid="{A847A4C7-FAA4-46E3-96AD-22D5FDAFD8B1}" name="Data Item" dataDxfId="653"/>
    <tableColumn id="2" xr3:uid="{98F0462B-8C71-433F-B833-B3D621888E2E}" name="Factor Table Information" dataDxfId="652"/>
  </tableColumns>
  <tableStyleInfo name="factors_info_tables" showFirstColumn="1"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1749EF16-2D6D-4675-B547-2130334EA03F}" name="x_702_template_table_1" displayName="x_702_template_table_1" ref="A6:B21" totalsRowShown="0">
  <autoFilter ref="A6:B21" xr:uid="{C725761B-DC0A-4807-ABBB-1B10DF3821F0}">
    <filterColumn colId="0" hiddenButton="1"/>
    <filterColumn colId="1" hiddenButton="1"/>
  </autoFilter>
  <tableColumns count="2">
    <tableColumn id="1" xr3:uid="{52392144-F2A2-493F-BED2-A189FE4C064C}" name="Data Item" dataDxfId="651"/>
    <tableColumn id="2" xr3:uid="{A6BEA504-1C1F-4A89-8F5A-01EDA425AB80}" name="Factor Table Information" dataDxfId="650"/>
  </tableColumns>
  <tableStyleInfo name="factors_info_tables"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755DE14-B6E5-4C3E-B8B1-0FE9C5558DD2}" name="x_203_template_table_1" displayName="x_203_template_table_1" ref="A6:B21" totalsRowShown="0">
  <autoFilter ref="A6:B21" xr:uid="{C725761B-DC0A-4807-ABBB-1B10DF3821F0}">
    <filterColumn colId="0" hiddenButton="1"/>
    <filterColumn colId="1" hiddenButton="1"/>
  </autoFilter>
  <tableColumns count="2">
    <tableColumn id="1" xr3:uid="{031041DA-1833-4084-B71B-DACCBCC3A8FC}" name="Data Item" dataDxfId="739"/>
    <tableColumn id="2" xr3:uid="{DADA0F76-DCDA-4BA8-A1E1-E5B9E0D3DD24}" name="Factor Table Information" dataDxfId="738"/>
  </tableColumns>
  <tableStyleInfo name="factors_info_tables" showFirstColumn="1"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B8D15D-FFBE-42F5-87FF-2C809793E299}" name="x_703_template_table_1" displayName="x_703_template_table_1" ref="A6:B21" totalsRowShown="0">
  <autoFilter ref="A6:B21" xr:uid="{C725761B-DC0A-4807-ABBB-1B10DF3821F0}">
    <filterColumn colId="0" hiddenButton="1"/>
    <filterColumn colId="1" hiddenButton="1"/>
  </autoFilter>
  <tableColumns count="2">
    <tableColumn id="1" xr3:uid="{90CB5B7C-4E8B-4772-AFCE-4285EC61A469}" name="Data Item" dataDxfId="649"/>
    <tableColumn id="2" xr3:uid="{AD6F7286-0D73-4BB7-A59F-2592D3CBBB05}" name="Factor Table Information" dataDxfId="648"/>
  </tableColumns>
  <tableStyleInfo name="factors_info_tables" showFirstColumn="1"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A40713CC-9624-4B3A-9976-DE4C54A462A0}" name="x_704_template_table_1" displayName="x_704_template_table_1" ref="A6:B21" totalsRowShown="0">
  <autoFilter ref="A6:B21" xr:uid="{C725761B-DC0A-4807-ABBB-1B10DF3821F0}">
    <filterColumn colId="0" hiddenButton="1"/>
    <filterColumn colId="1" hiddenButton="1"/>
  </autoFilter>
  <tableColumns count="2">
    <tableColumn id="1" xr3:uid="{CDEAFC4E-96D6-44F2-AB2E-850F202F6CDF}" name="Data Item" dataDxfId="647"/>
    <tableColumn id="2" xr3:uid="{2DEB8AF2-3916-45D3-891F-6E89E6AC01C8}" name="Factor Table Information" dataDxfId="646"/>
  </tableColumns>
  <tableStyleInfo name="factors_info_tables" showFirstColumn="1"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F2A8BD10-3909-43C6-B55F-80ADFC3DD071}" name="x_705_template_table_1" displayName="x_705_template_table_1" ref="A6:B21" totalsRowShown="0">
  <autoFilter ref="A6:B21" xr:uid="{C725761B-DC0A-4807-ABBB-1B10DF3821F0}">
    <filterColumn colId="0" hiddenButton="1"/>
    <filterColumn colId="1" hiddenButton="1"/>
  </autoFilter>
  <tableColumns count="2">
    <tableColumn id="1" xr3:uid="{0308FF74-8A33-4844-82BA-5BFD635B36E7}" name="Data Item" dataDxfId="645"/>
    <tableColumn id="2" xr3:uid="{16656F5A-517B-4D1D-9BF2-D3ED4AE4C221}" name="Factor Table Information" dataDxfId="644"/>
  </tableColumns>
  <tableStyleInfo name="factors_info_tables" showFirstColumn="1"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FFDB435C-0B13-4409-93A0-30684B76BF0F}" name="x_706_template_table_1" displayName="x_706_template_table_1" ref="A6:B21" totalsRowShown="0">
  <autoFilter ref="A6:B21" xr:uid="{C725761B-DC0A-4807-ABBB-1B10DF3821F0}">
    <filterColumn colId="0" hiddenButton="1"/>
    <filterColumn colId="1" hiddenButton="1"/>
  </autoFilter>
  <tableColumns count="2">
    <tableColumn id="1" xr3:uid="{6C3328B5-9879-434B-B9AA-EB7F25671CBA}" name="Data Item" dataDxfId="643"/>
    <tableColumn id="2" xr3:uid="{2ACC5039-7511-4558-BDD3-F5FD84E9CFFC}" name="Factor Table Information" dataDxfId="642"/>
  </tableColumns>
  <tableStyleInfo name="factors_info_tables" showFirstColumn="1"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E2E3E210-AB51-452B-8A4D-0BE23ECA7949}" name="x_707_template_table_1" displayName="x_707_template_table_1" ref="A6:B21" totalsRowShown="0">
  <autoFilter ref="A6:B21" xr:uid="{C725761B-DC0A-4807-ABBB-1B10DF3821F0}">
    <filterColumn colId="0" hiddenButton="1"/>
    <filterColumn colId="1" hiddenButton="1"/>
  </autoFilter>
  <tableColumns count="2">
    <tableColumn id="1" xr3:uid="{94647583-3539-4D02-95DA-BFB40FA72B88}" name="Data Item" dataDxfId="641"/>
    <tableColumn id="2" xr3:uid="{AF9F4E12-AB31-4F51-B8AE-A12932377313}" name="Factor Table Information" dataDxfId="640"/>
  </tableColumns>
  <tableStyleInfo name="factors_info_tables" showFirstColumn="1"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53068443-88F0-4E9D-98FC-F428E06AA3A4}" name="x_708_template_table_1" displayName="x_708_template_table_1" ref="A6:B21" totalsRowShown="0">
  <autoFilter ref="A6:B21" xr:uid="{C725761B-DC0A-4807-ABBB-1B10DF3821F0}">
    <filterColumn colId="0" hiddenButton="1"/>
    <filterColumn colId="1" hiddenButton="1"/>
  </autoFilter>
  <tableColumns count="2">
    <tableColumn id="1" xr3:uid="{E328BE5F-F631-4188-98B1-88F19475C2E4}" name="Data Item" dataDxfId="639"/>
    <tableColumn id="2" xr3:uid="{8588AD47-A850-4447-9A05-4FF6CB97D199}" name="Factor Table Information" dataDxfId="638"/>
  </tableColumns>
  <tableStyleInfo name="factors_info_tables" showFirstColumn="1"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4BF7B63F-9813-4FF8-9C80-9D976B02ECE7}" name="x_711_template_table_1" displayName="x_711_template_table_1" ref="A6:B21" totalsRowShown="0">
  <autoFilter ref="A6:B21" xr:uid="{C725761B-DC0A-4807-ABBB-1B10DF3821F0}">
    <filterColumn colId="0" hiddenButton="1"/>
    <filterColumn colId="1" hiddenButton="1"/>
  </autoFilter>
  <tableColumns count="2">
    <tableColumn id="1" xr3:uid="{7035E55A-B1E0-4E6C-ADF1-4C8D9ADD524F}" name="Data Item" dataDxfId="637"/>
    <tableColumn id="2" xr3:uid="{87D7692C-5D45-4686-AD91-92ACE06DEB8B}" name="Factor Table Information" dataDxfId="636"/>
  </tableColumns>
  <tableStyleInfo name="factors_info_tables" showFirstColumn="1"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DDA82935-6C2F-4514-B401-ADC4CEBA7EC4}" name="x_712_template_table_1" displayName="x_712_template_table_1" ref="A6:B21" totalsRowShown="0">
  <autoFilter ref="A6:B21" xr:uid="{C725761B-DC0A-4807-ABBB-1B10DF3821F0}">
    <filterColumn colId="0" hiddenButton="1"/>
    <filterColumn colId="1" hiddenButton="1"/>
  </autoFilter>
  <tableColumns count="2">
    <tableColumn id="1" xr3:uid="{9215DF88-B023-4ABE-AE8D-0ECD07F6F420}" name="Data Item" dataDxfId="635"/>
    <tableColumn id="2" xr3:uid="{0DF8D620-4198-473A-9C52-C2ADB37E02F1}" name="Factor Table Information" dataDxfId="634"/>
  </tableColumns>
  <tableStyleInfo name="factors_info_tables" showFirstColumn="1"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19857BAF-D789-4BD3-B624-6CB59312B1A8}" name="x_713_template_table_1" displayName="x_713_template_table_1" ref="A6:B21" totalsRowShown="0">
  <autoFilter ref="A6:B21" xr:uid="{C725761B-DC0A-4807-ABBB-1B10DF3821F0}">
    <filterColumn colId="0" hiddenButton="1"/>
    <filterColumn colId="1" hiddenButton="1"/>
  </autoFilter>
  <tableColumns count="2">
    <tableColumn id="1" xr3:uid="{BB840E3F-8CEC-41C2-8CB6-26EE84D98078}" name="Data Item" dataDxfId="633"/>
    <tableColumn id="2" xr3:uid="{42533C01-0839-4C5D-B61E-F2DE657A6930}" name="Factor Table Information" dataDxfId="632"/>
  </tableColumns>
  <tableStyleInfo name="factors_info_tables" showFirstColumn="1"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D943E793-E3FE-4B62-B47E-3A48D990DA9A}" name="x_714_template_table_1" displayName="x_714_template_table_1" ref="A6:B21" totalsRowShown="0">
  <autoFilter ref="A6:B21" xr:uid="{C725761B-DC0A-4807-ABBB-1B10DF3821F0}">
    <filterColumn colId="0" hiddenButton="1"/>
    <filterColumn colId="1" hiddenButton="1"/>
  </autoFilter>
  <tableColumns count="2">
    <tableColumn id="1" xr3:uid="{7135A91C-E61A-415A-92A3-84C3BF2304C7}" name="Data Item" dataDxfId="631"/>
    <tableColumn id="2" xr3:uid="{99FFC383-2C03-4B68-B3FB-B65863FDC67C}" name="Factor Table Information" dataDxfId="630"/>
  </tableColumns>
  <tableStyleInfo name="factors_info_tables"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9F01A66-AC87-4928-90B2-32E64199A06A}" name="x_204_template_table_1" displayName="x_204_template_table_1" ref="A6:B21" totalsRowShown="0">
  <autoFilter ref="A6:B21" xr:uid="{C725761B-DC0A-4807-ABBB-1B10DF3821F0}">
    <filterColumn colId="0" hiddenButton="1"/>
    <filterColumn colId="1" hiddenButton="1"/>
  </autoFilter>
  <tableColumns count="2">
    <tableColumn id="1" xr3:uid="{F5D5912B-2185-484A-8804-F1C3FAD49C0B}" name="Data Item" dataDxfId="737"/>
    <tableColumn id="2" xr3:uid="{DFDF8D8D-83F9-4144-9425-EFA88A453767}" name="Factor Table Information" dataDxfId="736"/>
  </tableColumns>
  <tableStyleInfo name="factors_info_tables" showFirstColumn="1"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3627FCF2-7F03-450F-9889-2F835A47A49C}" name="x_715_template_table_1" displayName="x_715_template_table_1" ref="A6:B21" totalsRowShown="0">
  <autoFilter ref="A6:B21" xr:uid="{C725761B-DC0A-4807-ABBB-1B10DF3821F0}">
    <filterColumn colId="0" hiddenButton="1"/>
    <filterColumn colId="1" hiddenButton="1"/>
  </autoFilter>
  <tableColumns count="2">
    <tableColumn id="1" xr3:uid="{DA9765C4-D485-44C7-AD22-F7233B3423BD}" name="Data Item" dataDxfId="629"/>
    <tableColumn id="2" xr3:uid="{AF8BB24E-2AE0-4AD7-A06F-59FD61A95F31}" name="Factor Table Information" dataDxfId="628"/>
  </tableColumns>
  <tableStyleInfo name="factors_info_tables" showFirstColumn="1"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6FEE79B8-900A-4AD8-BD90-026342D3701E}" name="x_716_template_table_1" displayName="x_716_template_table_1" ref="A6:B21" totalsRowShown="0">
  <autoFilter ref="A6:B21" xr:uid="{C725761B-DC0A-4807-ABBB-1B10DF3821F0}">
    <filterColumn colId="0" hiddenButton="1"/>
    <filterColumn colId="1" hiddenButton="1"/>
  </autoFilter>
  <tableColumns count="2">
    <tableColumn id="1" xr3:uid="{4C02DC8D-41DB-429F-9D97-BF253F810555}" name="Data Item" dataDxfId="627"/>
    <tableColumn id="2" xr3:uid="{19A3080C-24B3-48FD-9984-E00F04CC47DE}" name="Factor Table Information" dataDxfId="626"/>
  </tableColumns>
  <tableStyleInfo name="factors_info_tables" showFirstColumn="1"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19678773-4FB6-42F3-9D95-D1F17A2DBE15}" name="x_717_template_table_1" displayName="x_717_template_table_1" ref="A6:B21" totalsRowShown="0">
  <autoFilter ref="A6:B21" xr:uid="{C725761B-DC0A-4807-ABBB-1B10DF3821F0}">
    <filterColumn colId="0" hiddenButton="1"/>
    <filterColumn colId="1" hiddenButton="1"/>
  </autoFilter>
  <tableColumns count="2">
    <tableColumn id="1" xr3:uid="{A1453230-D194-4A4B-AC7B-5373133ACE86}" name="Data Item" dataDxfId="625"/>
    <tableColumn id="2" xr3:uid="{7B26481D-A9D1-4078-8838-C6DF09A07409}" name="Factor Table Information" dataDxfId="624"/>
  </tableColumns>
  <tableStyleInfo name="factors_info_tables" showFirstColumn="1"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48B34101-846A-4C86-9E53-76C85AD5D75E}" name="x_718_template_table_1" displayName="x_718_template_table_1" ref="A6:B21" totalsRowShown="0">
  <autoFilter ref="A6:B21" xr:uid="{C725761B-DC0A-4807-ABBB-1B10DF3821F0}">
    <filterColumn colId="0" hiddenButton="1"/>
    <filterColumn colId="1" hiddenButton="1"/>
  </autoFilter>
  <tableColumns count="2">
    <tableColumn id="1" xr3:uid="{43F0E127-1F70-4658-B6B1-DCB400384D9B}" name="Data Item" dataDxfId="623"/>
    <tableColumn id="2" xr3:uid="{0DEBEB2B-0A54-47C6-A28C-92EE43381143}" name="Factor Table Information" dataDxfId="622"/>
  </tableColumns>
  <tableStyleInfo name="factors_info_tables" showFirstColumn="1"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4084ACFF-737E-497E-8EA4-CC8185F12AE3}" name="x_719_template_table_1" displayName="x_719_template_table_1" ref="A6:B21" totalsRowShown="0">
  <autoFilter ref="A6:B21" xr:uid="{C725761B-DC0A-4807-ABBB-1B10DF3821F0}">
    <filterColumn colId="0" hiddenButton="1"/>
    <filterColumn colId="1" hiddenButton="1"/>
  </autoFilter>
  <tableColumns count="2">
    <tableColumn id="1" xr3:uid="{A6009111-AE5B-4E49-A0B5-AF267F2F2432}" name="Data Item" dataDxfId="621"/>
    <tableColumn id="2" xr3:uid="{9CA50F1E-0E60-4813-833E-A6E38FC45ABD}" name="Factor Table Information" dataDxfId="620"/>
  </tableColumns>
  <tableStyleInfo name="factors_info_tables" showFirstColumn="1"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172E30ED-DC17-4B58-A2B7-057047E28EE8}" name="x_720_template_table_1" displayName="x_720_template_table_1" ref="A6:B21" totalsRowShown="0">
  <autoFilter ref="A6:B21" xr:uid="{C725761B-DC0A-4807-ABBB-1B10DF3821F0}">
    <filterColumn colId="0" hiddenButton="1"/>
    <filterColumn colId="1" hiddenButton="1"/>
  </autoFilter>
  <tableColumns count="2">
    <tableColumn id="1" xr3:uid="{C989E606-2D8C-4F4B-BF7D-055BFA74B9D5}" name="Data Item" dataDxfId="619"/>
    <tableColumn id="2" xr3:uid="{E07F34FD-E2DD-44E9-A6F5-0D7879B3E3F9}" name="Factor Table Information" dataDxfId="618"/>
  </tableColumns>
  <tableStyleInfo name="factors_info_tables" showFirstColumn="1"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7EC5E3A1-A524-4DDC-81D8-F72B05FBD475}" name="x_801_template_table_1" displayName="x_801_template_table_1" ref="A6:B21" totalsRowShown="0">
  <autoFilter ref="A6:B21" xr:uid="{C725761B-DC0A-4807-ABBB-1B10DF3821F0}">
    <filterColumn colId="0" hiddenButton="1"/>
    <filterColumn colId="1" hiddenButton="1"/>
  </autoFilter>
  <tableColumns count="2">
    <tableColumn id="1" xr3:uid="{536EADCA-D969-4E11-A34C-2107996379B0}" name="Data Item" dataDxfId="617"/>
    <tableColumn id="2" xr3:uid="{521A10A1-E659-4F51-B7FF-640E12DBCC7B}" name="Factor Table Information" dataDxfId="616"/>
  </tableColumns>
  <tableStyleInfo name="factors_info_tables" showFirstColumn="1"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84EBF0ED-1AC9-4675-8C8E-6BC20094D09D}" name="x_802_template_table_1" displayName="x_802_template_table_1" ref="A6:B21" totalsRowShown="0">
  <autoFilter ref="A6:B21" xr:uid="{C725761B-DC0A-4807-ABBB-1B10DF3821F0}">
    <filterColumn colId="0" hiddenButton="1"/>
    <filterColumn colId="1" hiddenButton="1"/>
  </autoFilter>
  <tableColumns count="2">
    <tableColumn id="1" xr3:uid="{FFB5D7D4-2FE1-4529-BFF1-E19494D1E380}" name="Data Item" dataDxfId="615"/>
    <tableColumn id="2" xr3:uid="{62597818-F48C-4427-98B8-E4EB242621E7}" name="Factor Table Information" dataDxfId="614"/>
  </tableColumns>
  <tableStyleInfo name="factors_info_tables" showFirstColumn="1"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25761B-DC0A-4807-ABBB-1B10DF3821F0}" name="x_template_table_1" displayName="x_template_table_1" ref="A6:B21" totalsRowShown="0">
  <autoFilter ref="A6:B21" xr:uid="{C725761B-DC0A-4807-ABBB-1B10DF3821F0}">
    <filterColumn colId="0" hiddenButton="1"/>
    <filterColumn colId="1" hiddenButton="1"/>
  </autoFilter>
  <tableColumns count="2">
    <tableColumn id="1" xr3:uid="{CF9C1E95-2192-41E7-A51E-9FBAB92F54E0}" name="Data Item"/>
    <tableColumn id="2" xr3:uid="{D0BF8362-1B49-49CF-A3F4-682A9DF6283E}" name="Factor Table Information"/>
  </tableColumns>
  <tableStyleInfo name="factors_info_tables"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32BC4F5-57C2-4F8C-AABC-9034B4958684}" name="x_205_template_table_1" displayName="x_205_template_table_1" ref="A6:B21" totalsRowShown="0">
  <autoFilter ref="A6:B21" xr:uid="{C725761B-DC0A-4807-ABBB-1B10DF3821F0}">
    <filterColumn colId="0" hiddenButton="1"/>
    <filterColumn colId="1" hiddenButton="1"/>
  </autoFilter>
  <tableColumns count="2">
    <tableColumn id="1" xr3:uid="{7773F752-87C0-4358-8F0D-0EFE0B1D705B}" name="Data Item" dataDxfId="735"/>
    <tableColumn id="2" xr3:uid="{D511BA59-80FA-471B-9A08-C8FADB8C70DA}" name="Factor Table Information" dataDxfId="734"/>
  </tableColumns>
  <tableStyleInfo name="factors_info_tables"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171A1A6-A842-49EC-95C2-A698223165A7}" name="x_206_template_table_1" displayName="x_206_template_table_1" ref="A6:B21" totalsRowShown="0">
  <autoFilter ref="A6:B21" xr:uid="{C725761B-DC0A-4807-ABBB-1B10DF3821F0}">
    <filterColumn colId="0" hiddenButton="1"/>
    <filterColumn colId="1" hiddenButton="1"/>
  </autoFilter>
  <tableColumns count="2">
    <tableColumn id="1" xr3:uid="{A0EF3E83-53EE-4218-BE0A-B0F4BF8A7E64}" name="Data Item" dataDxfId="733"/>
    <tableColumn id="2" xr3:uid="{3C8D58D3-C24D-48CB-96A6-146467060D0B}" name="Factor Table Information" dataDxfId="732"/>
  </tableColumns>
  <tableStyleInfo name="factors_info_tables"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071DE4D-A6A4-488F-971C-3D64B69B1C5D}" name="x_207_template_table_1" displayName="x_207_template_table_1" ref="A6:B21" totalsRowShown="0">
  <autoFilter ref="A6:B21" xr:uid="{C725761B-DC0A-4807-ABBB-1B10DF3821F0}">
    <filterColumn colId="0" hiddenButton="1"/>
    <filterColumn colId="1" hiddenButton="1"/>
  </autoFilter>
  <tableColumns count="2">
    <tableColumn id="1" xr3:uid="{B1BED410-7CF3-4927-856D-CCB06D3DB05D}" name="Data Item" dataDxfId="731"/>
    <tableColumn id="2" xr3:uid="{FD558233-C1AC-4641-A00A-0BBA3483329A}" name="Factor Table Information" dataDxfId="730"/>
  </tableColumns>
  <tableStyleInfo name="factors_info_tables" showFirstColumn="1" showLastColumn="0" showRowStripes="1" showColumnStripes="0"/>
</table>
</file>

<file path=xl/theme/theme1.xml><?xml version="1.0" encoding="utf-8"?>
<a:theme xmlns:a="http://schemas.openxmlformats.org/drawingml/2006/main" name="Accessible_21">
  <a:themeElements>
    <a:clrScheme name="GAD_theme25">
      <a:dk1>
        <a:srgbClr val="B85FB1"/>
      </a:dk1>
      <a:lt1>
        <a:srgbClr val="44163E"/>
      </a:lt1>
      <a:dk2>
        <a:srgbClr val="3E8989"/>
      </a:dk2>
      <a:lt2>
        <a:srgbClr val="50E28D"/>
      </a:lt2>
      <a:accent1>
        <a:srgbClr val="F1BE46"/>
      </a:accent1>
      <a:accent2>
        <a:srgbClr val="DD852C"/>
      </a:accent2>
      <a:accent3>
        <a:srgbClr val="E54A72"/>
      </a:accent3>
      <a:accent4>
        <a:srgbClr val="2E5266"/>
      </a:accent4>
      <a:accent5>
        <a:srgbClr val="42A1DB"/>
      </a:accent5>
      <a:accent6>
        <a:srgbClr val="8F8E8F"/>
      </a:accent6>
      <a:hlink>
        <a:srgbClr val="6B9F25"/>
      </a:hlink>
      <a:folHlink>
        <a:srgbClr val="B26B0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GAD" id="{FA26CC94-9AB8-43CF-9208-DAD2EEF8E84B}" vid="{AD10AD8E-362D-4DD0-B12A-007E9058863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8.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table" Target="../tables/table35.xml"/></Relationships>
</file>

<file path=xl/worksheets/_rels/sheet39.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table" Target="../tables/table37.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table" Target="../tables/table39.xml"/></Relationships>
</file>

<file path=xl/worksheets/_rels/sheet41.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table" Target="../tables/table41.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62.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64.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65.xml"/></Relationships>
</file>

<file path=xl/worksheets/_rels/sheet65.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66.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67.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6E9B-4D5E-427B-971B-6F10C719760C}">
  <sheetPr codeName="Sheet5">
    <tabColor theme="2" tint="0.59999389629810485"/>
  </sheetPr>
  <dimension ref="A1:B20"/>
  <sheetViews>
    <sheetView showGridLines="0" showRowColHeaders="0" zoomScaleNormal="100" workbookViewId="0">
      <pane xSplit="1" ySplit="8" topLeftCell="B9" activePane="bottomRight" state="frozen"/>
      <selection pane="topRight" activeCell="B1" sqref="B1"/>
      <selection pane="bottomLeft" activeCell="A12" sqref="A12"/>
      <selection pane="bottomRight" activeCell="B6" sqref="B6"/>
    </sheetView>
  </sheetViews>
  <sheetFormatPr defaultColWidth="9.140625" defaultRowHeight="15" x14ac:dyDescent="0.2"/>
  <cols>
    <col min="1" max="1" width="24.5703125" style="12" customWidth="1"/>
    <col min="2" max="2" width="120.5703125" style="4" customWidth="1"/>
    <col min="3" max="16384" width="9.140625" style="1"/>
  </cols>
  <sheetData>
    <row r="1" spans="1:2" ht="20.25" x14ac:dyDescent="0.3">
      <c r="A1" s="11" t="s">
        <v>0</v>
      </c>
    </row>
    <row r="2" spans="1:2" ht="15.75" x14ac:dyDescent="0.25">
      <c r="A2" s="13" t="s">
        <v>1</v>
      </c>
      <c r="B2" s="5" t="str">
        <f>scheme_abbr &amp; " - Consolidated Factor Spreadsheet"</f>
        <v>LGPS_NI - Consolidated Factor Spreadsheet</v>
      </c>
    </row>
    <row r="3" spans="1:2" ht="15.75" x14ac:dyDescent="0.25">
      <c r="A3" s="13" t="s">
        <v>2</v>
      </c>
      <c r="B3" s="5" t="s">
        <v>3</v>
      </c>
    </row>
    <row r="6" spans="1:2" ht="30.75" x14ac:dyDescent="0.25">
      <c r="A6" s="13" t="s">
        <v>4</v>
      </c>
      <c r="B6" s="4" t="str">
        <f>"This spreadsheet contains the full suite of factors that are in force for the " &amp; scheme_name &amp; "."</f>
        <v>This spreadsheet contains the full suite of factors that are in force for the Local Government Pension Scheme (Northern Ireland).</v>
      </c>
    </row>
    <row r="8" spans="1:2" ht="15.75" x14ac:dyDescent="0.25">
      <c r="A8" s="13" t="s">
        <v>5</v>
      </c>
      <c r="B8" s="6" t="s">
        <v>6</v>
      </c>
    </row>
    <row r="9" spans="1:2" x14ac:dyDescent="0.2">
      <c r="A9" s="14" t="s">
        <v>7</v>
      </c>
      <c r="B9" s="4" t="s">
        <v>8</v>
      </c>
    </row>
    <row r="10" spans="1:2" ht="30" x14ac:dyDescent="0.2">
      <c r="A10" s="15" t="s">
        <v>9</v>
      </c>
      <c r="B10" s="4" t="s">
        <v>10</v>
      </c>
    </row>
    <row r="11" spans="1:2" x14ac:dyDescent="0.2">
      <c r="A11" s="16" t="s">
        <v>11</v>
      </c>
      <c r="B11" s="4" t="s">
        <v>12</v>
      </c>
    </row>
    <row r="12" spans="1:2" x14ac:dyDescent="0.2">
      <c r="A12" s="16" t="s">
        <v>13</v>
      </c>
      <c r="B12" s="4" t="s">
        <v>14</v>
      </c>
    </row>
    <row r="13" spans="1:2" ht="30" x14ac:dyDescent="0.2">
      <c r="A13" s="12" t="s">
        <v>15</v>
      </c>
      <c r="B13" s="4" t="s">
        <v>16</v>
      </c>
    </row>
    <row r="14" spans="1:2" ht="30" x14ac:dyDescent="0.2">
      <c r="A14" s="12" t="s">
        <v>17</v>
      </c>
      <c r="B14" s="4" t="s">
        <v>18</v>
      </c>
    </row>
    <row r="15" spans="1:2" ht="45" x14ac:dyDescent="0.2">
      <c r="A15" s="12" t="s">
        <v>19</v>
      </c>
      <c r="B15" s="4" t="s">
        <v>20</v>
      </c>
    </row>
    <row r="16" spans="1:2" ht="30" x14ac:dyDescent="0.2">
      <c r="A16" s="12" t="s">
        <v>21</v>
      </c>
      <c r="B16" s="4" t="s">
        <v>22</v>
      </c>
    </row>
    <row r="17" spans="1:2" ht="30" x14ac:dyDescent="0.2">
      <c r="A17" s="12" t="s">
        <v>23</v>
      </c>
      <c r="B17" s="4" t="s">
        <v>24</v>
      </c>
    </row>
    <row r="18" spans="1:2" ht="30" x14ac:dyDescent="0.2">
      <c r="A18" s="12" t="s">
        <v>25</v>
      </c>
      <c r="B18" s="4" t="s">
        <v>26</v>
      </c>
    </row>
    <row r="19" spans="1:2" ht="45" x14ac:dyDescent="0.2">
      <c r="A19" s="12" t="s">
        <v>27</v>
      </c>
      <c r="B19" s="4" t="s">
        <v>28</v>
      </c>
    </row>
    <row r="20" spans="1:2" ht="30" x14ac:dyDescent="0.2">
      <c r="A20" s="12" t="s">
        <v>29</v>
      </c>
      <c r="B20" s="4" t="s">
        <v>30</v>
      </c>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D82D7-9E40-4F12-BA68-B76F1ED9D904}">
  <sheetPr codeName="Sheet12"/>
  <dimension ref="A1:G77"/>
  <sheetViews>
    <sheetView showGridLines="0"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LGPS_NI - Consolidated Factor Spreadsheet</v>
      </c>
    </row>
    <row r="3" spans="1:7" s="1" customFormat="1" ht="15.75" x14ac:dyDescent="0.25">
      <c r="A3" s="30" t="s">
        <v>2</v>
      </c>
      <c r="B3" s="3" t="str">
        <f>TABLE_FACTOR_TYPE_1 &amp; " - x-" &amp; TABLE_SERIES_NUMBER_1</f>
        <v>CETV - x-205</v>
      </c>
    </row>
    <row r="6" spans="1:7" x14ac:dyDescent="0.2">
      <c r="A6" s="40" t="s">
        <v>361</v>
      </c>
      <c r="B6" s="47" t="s">
        <v>362</v>
      </c>
      <c r="C6" s="47"/>
      <c r="D6" s="47"/>
      <c r="E6" s="47"/>
      <c r="F6" s="47"/>
      <c r="G6" s="47"/>
    </row>
    <row r="7" spans="1:7" x14ac:dyDescent="0.2">
      <c r="A7" s="40" t="s">
        <v>363</v>
      </c>
      <c r="B7" s="47" t="s">
        <v>31</v>
      </c>
      <c r="C7" s="47"/>
      <c r="D7" s="47"/>
      <c r="E7" s="47"/>
      <c r="F7" s="47"/>
      <c r="G7" s="47"/>
    </row>
    <row r="8" spans="1:7" x14ac:dyDescent="0.2">
      <c r="A8" s="40" t="s">
        <v>149</v>
      </c>
      <c r="B8" s="47" t="s">
        <v>162</v>
      </c>
      <c r="C8" s="47"/>
      <c r="D8" s="47"/>
      <c r="E8" s="47"/>
      <c r="F8" s="47"/>
      <c r="G8" s="47"/>
    </row>
    <row r="9" spans="1:7" x14ac:dyDescent="0.2">
      <c r="A9" s="40" t="s">
        <v>150</v>
      </c>
      <c r="B9" s="47" t="s">
        <v>163</v>
      </c>
      <c r="C9" s="47"/>
      <c r="D9" s="47"/>
      <c r="E9" s="47"/>
      <c r="F9" s="47"/>
      <c r="G9" s="47"/>
    </row>
    <row r="10" spans="1:7" x14ac:dyDescent="0.2">
      <c r="A10" s="40" t="s">
        <v>6</v>
      </c>
      <c r="B10" s="47" t="s">
        <v>178</v>
      </c>
      <c r="C10" s="47"/>
      <c r="D10" s="47"/>
      <c r="E10" s="47"/>
      <c r="F10" s="47"/>
      <c r="G10" s="47"/>
    </row>
    <row r="11" spans="1:7" x14ac:dyDescent="0.2">
      <c r="A11" s="40" t="s">
        <v>151</v>
      </c>
      <c r="B11" s="47" t="s">
        <v>165</v>
      </c>
      <c r="C11" s="47"/>
      <c r="D11" s="47"/>
      <c r="E11" s="47"/>
      <c r="F11" s="47"/>
      <c r="G11" s="47"/>
    </row>
    <row r="12" spans="1:7" x14ac:dyDescent="0.2">
      <c r="A12" s="40" t="s">
        <v>152</v>
      </c>
      <c r="B12" s="47" t="s">
        <v>166</v>
      </c>
      <c r="C12" s="47"/>
      <c r="D12" s="47"/>
      <c r="E12" s="47"/>
      <c r="F12" s="47"/>
      <c r="G12" s="47"/>
    </row>
    <row r="13" spans="1:7" x14ac:dyDescent="0.2">
      <c r="A13" s="40" t="s">
        <v>364</v>
      </c>
      <c r="B13" s="47">
        <v>0</v>
      </c>
      <c r="C13" s="47"/>
      <c r="D13" s="47"/>
      <c r="E13" s="47"/>
      <c r="F13" s="47"/>
      <c r="G13" s="47"/>
    </row>
    <row r="14" spans="1:7" x14ac:dyDescent="0.2">
      <c r="A14" s="40" t="s">
        <v>154</v>
      </c>
      <c r="B14" s="47">
        <v>205</v>
      </c>
      <c r="C14" s="47"/>
      <c r="D14" s="47"/>
      <c r="E14" s="47"/>
      <c r="F14" s="47"/>
      <c r="G14" s="47"/>
    </row>
    <row r="15" spans="1:7" x14ac:dyDescent="0.2">
      <c r="A15" s="40" t="s">
        <v>365</v>
      </c>
      <c r="B15" s="47" t="s">
        <v>179</v>
      </c>
      <c r="C15" s="47"/>
      <c r="D15" s="47"/>
      <c r="E15" s="47"/>
      <c r="F15" s="47"/>
      <c r="G15" s="47"/>
    </row>
    <row r="16" spans="1:7" x14ac:dyDescent="0.2">
      <c r="A16" s="40" t="s">
        <v>156</v>
      </c>
      <c r="B16" s="47" t="s">
        <v>180</v>
      </c>
      <c r="C16" s="47"/>
      <c r="D16" s="47"/>
      <c r="E16" s="47"/>
      <c r="F16" s="47"/>
      <c r="G16" s="47"/>
    </row>
    <row r="17" spans="1:7" x14ac:dyDescent="0.2">
      <c r="A17" s="41" t="s">
        <v>366</v>
      </c>
      <c r="B17" s="47"/>
      <c r="C17" s="47"/>
      <c r="D17" s="47"/>
      <c r="E17" s="47"/>
      <c r="F17" s="47"/>
      <c r="G17" s="47"/>
    </row>
    <row r="18" spans="1:7" x14ac:dyDescent="0.2">
      <c r="A18" s="40" t="s">
        <v>158</v>
      </c>
      <c r="B18" s="48">
        <v>46175</v>
      </c>
      <c r="C18" s="48"/>
      <c r="D18" s="48"/>
      <c r="E18" s="48"/>
      <c r="F18" s="48"/>
      <c r="G18" s="48"/>
    </row>
    <row r="19" spans="1:7" x14ac:dyDescent="0.2">
      <c r="A19" s="40" t="s">
        <v>159</v>
      </c>
      <c r="B19" s="48">
        <v>46161</v>
      </c>
      <c r="C19" s="48"/>
      <c r="D19" s="48"/>
      <c r="E19" s="48"/>
      <c r="F19" s="48"/>
      <c r="G19" s="48"/>
    </row>
    <row r="20" spans="1:7" x14ac:dyDescent="0.2">
      <c r="A20" s="40" t="s">
        <v>160</v>
      </c>
      <c r="B20" s="47" t="s">
        <v>169</v>
      </c>
      <c r="C20" s="47"/>
      <c r="D20" s="47"/>
      <c r="E20" s="47"/>
      <c r="F20" s="47"/>
      <c r="G20" s="47"/>
    </row>
    <row r="21" spans="1:7" x14ac:dyDescent="0.2">
      <c r="A21" s="40" t="s">
        <v>367</v>
      </c>
      <c r="B21" s="47" t="s">
        <v>82</v>
      </c>
      <c r="C21" s="47"/>
      <c r="D21" s="47"/>
      <c r="E21" s="47"/>
      <c r="F21" s="47"/>
      <c r="G21" s="47"/>
    </row>
    <row r="23" spans="1:7" x14ac:dyDescent="0.2">
      <c r="A23" s="23" t="str">
        <f>HYPERLINK("#'Factor List'!A1", "Back to Factor List")</f>
        <v>Back to Factor List</v>
      </c>
      <c r="B23" s="23" t="str">
        <f>HYPERLINK("#'Assumptions'!A1", "Assumptions")</f>
        <v>Assumptions</v>
      </c>
    </row>
    <row r="26" spans="1:7" s="56" customFormat="1" ht="25.5" x14ac:dyDescent="0.2">
      <c r="A26" s="55" t="s">
        <v>368</v>
      </c>
      <c r="B26" s="55" t="s">
        <v>369</v>
      </c>
      <c r="C26" s="55" t="s">
        <v>370</v>
      </c>
      <c r="D26" s="55" t="s">
        <v>371</v>
      </c>
      <c r="E26" s="55" t="s">
        <v>372</v>
      </c>
      <c r="F26" s="55" t="s">
        <v>373</v>
      </c>
      <c r="G26" s="55" t="s">
        <v>374</v>
      </c>
    </row>
    <row r="27" spans="1:7" x14ac:dyDescent="0.2">
      <c r="A27" s="43">
        <v>16</v>
      </c>
      <c r="B27" s="44">
        <v>6.77</v>
      </c>
      <c r="C27" s="44">
        <v>0.37</v>
      </c>
      <c r="D27" s="44">
        <v>1.29</v>
      </c>
      <c r="E27" s="44">
        <v>-1.6</v>
      </c>
      <c r="F27" s="44">
        <v>-1.6</v>
      </c>
      <c r="G27" s="44">
        <v>0</v>
      </c>
    </row>
    <row r="28" spans="1:7" x14ac:dyDescent="0.2">
      <c r="A28" s="43">
        <v>17</v>
      </c>
      <c r="B28" s="44">
        <v>6.89</v>
      </c>
      <c r="C28" s="44">
        <v>0.38</v>
      </c>
      <c r="D28" s="44">
        <v>1.37</v>
      </c>
      <c r="E28" s="44">
        <v>-1.61</v>
      </c>
      <c r="F28" s="44">
        <v>-1.61</v>
      </c>
      <c r="G28" s="44">
        <v>0</v>
      </c>
    </row>
    <row r="29" spans="1:7" x14ac:dyDescent="0.2">
      <c r="A29" s="43">
        <v>18</v>
      </c>
      <c r="B29" s="44">
        <v>7.01</v>
      </c>
      <c r="C29" s="44">
        <v>0.38</v>
      </c>
      <c r="D29" s="44">
        <v>1.45</v>
      </c>
      <c r="E29" s="44">
        <v>-1.61</v>
      </c>
      <c r="F29" s="44">
        <v>-1.61</v>
      </c>
      <c r="G29" s="44">
        <v>0</v>
      </c>
    </row>
    <row r="30" spans="1:7" x14ac:dyDescent="0.2">
      <c r="A30" s="43">
        <v>19</v>
      </c>
      <c r="B30" s="44">
        <v>7.13</v>
      </c>
      <c r="C30" s="44">
        <v>0.39</v>
      </c>
      <c r="D30" s="44">
        <v>1.5</v>
      </c>
      <c r="E30" s="44">
        <v>-1.61</v>
      </c>
      <c r="F30" s="44">
        <v>-1.61</v>
      </c>
      <c r="G30" s="44">
        <v>0</v>
      </c>
    </row>
    <row r="31" spans="1:7" x14ac:dyDescent="0.2">
      <c r="A31" s="43">
        <v>20</v>
      </c>
      <c r="B31" s="44">
        <v>7.26</v>
      </c>
      <c r="C31" s="44">
        <v>0.4</v>
      </c>
      <c r="D31" s="44">
        <v>1.53</v>
      </c>
      <c r="E31" s="44">
        <v>-1.62</v>
      </c>
      <c r="F31" s="44">
        <v>-1.62</v>
      </c>
      <c r="G31" s="44">
        <v>0</v>
      </c>
    </row>
    <row r="32" spans="1:7" x14ac:dyDescent="0.2">
      <c r="A32" s="43">
        <v>21</v>
      </c>
      <c r="B32" s="44">
        <v>7.39</v>
      </c>
      <c r="C32" s="44">
        <v>0.41</v>
      </c>
      <c r="D32" s="44">
        <v>1.56</v>
      </c>
      <c r="E32" s="44">
        <v>-1.62</v>
      </c>
      <c r="F32" s="44">
        <v>-1.62</v>
      </c>
      <c r="G32" s="44">
        <v>0</v>
      </c>
    </row>
    <row r="33" spans="1:7" x14ac:dyDescent="0.2">
      <c r="A33" s="43">
        <v>22</v>
      </c>
      <c r="B33" s="44">
        <v>7.52</v>
      </c>
      <c r="C33" s="44">
        <v>0.41</v>
      </c>
      <c r="D33" s="44">
        <v>1.58</v>
      </c>
      <c r="E33" s="44">
        <v>-1.62</v>
      </c>
      <c r="F33" s="44">
        <v>-1.62</v>
      </c>
      <c r="G33" s="44">
        <v>0</v>
      </c>
    </row>
    <row r="34" spans="1:7" x14ac:dyDescent="0.2">
      <c r="A34" s="43">
        <v>23</v>
      </c>
      <c r="B34" s="44">
        <v>7.65</v>
      </c>
      <c r="C34" s="44">
        <v>0.42</v>
      </c>
      <c r="D34" s="44">
        <v>1.61</v>
      </c>
      <c r="E34" s="44">
        <v>-1.63</v>
      </c>
      <c r="F34" s="44">
        <v>-1.63</v>
      </c>
      <c r="G34" s="44">
        <v>0</v>
      </c>
    </row>
    <row r="35" spans="1:7" x14ac:dyDescent="0.2">
      <c r="A35" s="43">
        <v>24</v>
      </c>
      <c r="B35" s="44">
        <v>7.79</v>
      </c>
      <c r="C35" s="44">
        <v>0.43</v>
      </c>
      <c r="D35" s="44">
        <v>1.64</v>
      </c>
      <c r="E35" s="44">
        <v>-1.63</v>
      </c>
      <c r="F35" s="44">
        <v>-1.63</v>
      </c>
      <c r="G35" s="44">
        <v>0</v>
      </c>
    </row>
    <row r="36" spans="1:7" x14ac:dyDescent="0.2">
      <c r="A36" s="43">
        <v>25</v>
      </c>
      <c r="B36" s="44">
        <v>7.93</v>
      </c>
      <c r="C36" s="44">
        <v>0.44</v>
      </c>
      <c r="D36" s="44">
        <v>1.67</v>
      </c>
      <c r="E36" s="44">
        <v>-1.63</v>
      </c>
      <c r="F36" s="44">
        <v>-1.63</v>
      </c>
      <c r="G36" s="44">
        <v>0</v>
      </c>
    </row>
    <row r="37" spans="1:7" x14ac:dyDescent="0.2">
      <c r="A37" s="43">
        <v>26</v>
      </c>
      <c r="B37" s="44">
        <v>8.07</v>
      </c>
      <c r="C37" s="44">
        <v>0.45</v>
      </c>
      <c r="D37" s="44">
        <v>1.69</v>
      </c>
      <c r="E37" s="44">
        <v>-1.64</v>
      </c>
      <c r="F37" s="44">
        <v>-1.64</v>
      </c>
      <c r="G37" s="44">
        <v>0</v>
      </c>
    </row>
    <row r="38" spans="1:7" x14ac:dyDescent="0.2">
      <c r="A38" s="43">
        <v>27</v>
      </c>
      <c r="B38" s="44">
        <v>8.2100000000000009</v>
      </c>
      <c r="C38" s="44">
        <v>0.46</v>
      </c>
      <c r="D38" s="44">
        <v>1.72</v>
      </c>
      <c r="E38" s="44">
        <v>-1.64</v>
      </c>
      <c r="F38" s="44">
        <v>-1.64</v>
      </c>
      <c r="G38" s="44">
        <v>0</v>
      </c>
    </row>
    <row r="39" spans="1:7" x14ac:dyDescent="0.2">
      <c r="A39" s="43">
        <v>28</v>
      </c>
      <c r="B39" s="44">
        <v>8.36</v>
      </c>
      <c r="C39" s="44">
        <v>0.47</v>
      </c>
      <c r="D39" s="44">
        <v>1.75</v>
      </c>
      <c r="E39" s="44">
        <v>-1.65</v>
      </c>
      <c r="F39" s="44">
        <v>-1.65</v>
      </c>
      <c r="G39" s="44">
        <v>0</v>
      </c>
    </row>
    <row r="40" spans="1:7" x14ac:dyDescent="0.2">
      <c r="A40" s="43">
        <v>29</v>
      </c>
      <c r="B40" s="44">
        <v>8.51</v>
      </c>
      <c r="C40" s="44">
        <v>0.48</v>
      </c>
      <c r="D40" s="44">
        <v>1.78</v>
      </c>
      <c r="E40" s="44">
        <v>-1.65</v>
      </c>
      <c r="F40" s="44">
        <v>-1.65</v>
      </c>
      <c r="G40" s="44">
        <v>0</v>
      </c>
    </row>
    <row r="41" spans="1:7" x14ac:dyDescent="0.2">
      <c r="A41" s="43">
        <v>30</v>
      </c>
      <c r="B41" s="44">
        <v>8.66</v>
      </c>
      <c r="C41" s="44">
        <v>0.49</v>
      </c>
      <c r="D41" s="44">
        <v>1.81</v>
      </c>
      <c r="E41" s="44">
        <v>-1.65</v>
      </c>
      <c r="F41" s="44">
        <v>-1.65</v>
      </c>
      <c r="G41" s="44">
        <v>0</v>
      </c>
    </row>
    <row r="42" spans="1:7" x14ac:dyDescent="0.2">
      <c r="A42" s="43">
        <v>31</v>
      </c>
      <c r="B42" s="44">
        <v>8.81</v>
      </c>
      <c r="C42" s="44">
        <v>0.5</v>
      </c>
      <c r="D42" s="44">
        <v>1.84</v>
      </c>
      <c r="E42" s="44">
        <v>-1.66</v>
      </c>
      <c r="F42" s="44">
        <v>-1.66</v>
      </c>
      <c r="G42" s="44">
        <v>0</v>
      </c>
    </row>
    <row r="43" spans="1:7" x14ac:dyDescent="0.2">
      <c r="A43" s="43">
        <v>32</v>
      </c>
      <c r="B43" s="44">
        <v>8.9700000000000006</v>
      </c>
      <c r="C43" s="44">
        <v>0.51</v>
      </c>
      <c r="D43" s="44">
        <v>1.87</v>
      </c>
      <c r="E43" s="44">
        <v>-1.66</v>
      </c>
      <c r="F43" s="44">
        <v>-1.66</v>
      </c>
      <c r="G43" s="44">
        <v>0</v>
      </c>
    </row>
    <row r="44" spans="1:7" x14ac:dyDescent="0.2">
      <c r="A44" s="43">
        <v>33</v>
      </c>
      <c r="B44" s="44">
        <v>9.1300000000000008</v>
      </c>
      <c r="C44" s="44">
        <v>0.52</v>
      </c>
      <c r="D44" s="44">
        <v>1.91</v>
      </c>
      <c r="E44" s="44">
        <v>-1.66</v>
      </c>
      <c r="F44" s="44">
        <v>-1.66</v>
      </c>
      <c r="G44" s="44">
        <v>0</v>
      </c>
    </row>
    <row r="45" spans="1:7" x14ac:dyDescent="0.2">
      <c r="A45" s="43">
        <v>34</v>
      </c>
      <c r="B45" s="44">
        <v>9.2899999999999991</v>
      </c>
      <c r="C45" s="44">
        <v>0.53</v>
      </c>
      <c r="D45" s="44">
        <v>1.94</v>
      </c>
      <c r="E45" s="44">
        <v>-1.67</v>
      </c>
      <c r="F45" s="44">
        <v>-1.67</v>
      </c>
      <c r="G45" s="44">
        <v>0</v>
      </c>
    </row>
    <row r="46" spans="1:7" x14ac:dyDescent="0.2">
      <c r="A46" s="43">
        <v>35</v>
      </c>
      <c r="B46" s="44">
        <v>9.4600000000000009</v>
      </c>
      <c r="C46" s="44">
        <v>0.54</v>
      </c>
      <c r="D46" s="44">
        <v>1.97</v>
      </c>
      <c r="E46" s="44">
        <v>-1.67</v>
      </c>
      <c r="F46" s="44">
        <v>-1.67</v>
      </c>
      <c r="G46" s="44">
        <v>0</v>
      </c>
    </row>
    <row r="47" spans="1:7" x14ac:dyDescent="0.2">
      <c r="A47" s="43">
        <v>36</v>
      </c>
      <c r="B47" s="44">
        <v>9.6199999999999992</v>
      </c>
      <c r="C47" s="44">
        <v>0.55000000000000004</v>
      </c>
      <c r="D47" s="44">
        <v>2</v>
      </c>
      <c r="E47" s="44">
        <v>-1.67</v>
      </c>
      <c r="F47" s="44">
        <v>-1.67</v>
      </c>
      <c r="G47" s="44">
        <v>0</v>
      </c>
    </row>
    <row r="48" spans="1:7" x14ac:dyDescent="0.2">
      <c r="A48" s="43">
        <v>37</v>
      </c>
      <c r="B48" s="44">
        <v>9.7899999999999991</v>
      </c>
      <c r="C48" s="44">
        <v>0.56000000000000005</v>
      </c>
      <c r="D48" s="44">
        <v>2.04</v>
      </c>
      <c r="E48" s="44">
        <v>-1.68</v>
      </c>
      <c r="F48" s="44">
        <v>-1.68</v>
      </c>
      <c r="G48" s="44">
        <v>0</v>
      </c>
    </row>
    <row r="49" spans="1:7" x14ac:dyDescent="0.2">
      <c r="A49" s="43">
        <v>38</v>
      </c>
      <c r="B49" s="44">
        <v>9.9700000000000006</v>
      </c>
      <c r="C49" s="44">
        <v>0.56999999999999995</v>
      </c>
      <c r="D49" s="44">
        <v>2.0699999999999998</v>
      </c>
      <c r="E49" s="44">
        <v>-1.68</v>
      </c>
      <c r="F49" s="44">
        <v>-1.68</v>
      </c>
      <c r="G49" s="44">
        <v>0</v>
      </c>
    </row>
    <row r="50" spans="1:7" x14ac:dyDescent="0.2">
      <c r="A50" s="43">
        <v>39</v>
      </c>
      <c r="B50" s="44">
        <v>10.15</v>
      </c>
      <c r="C50" s="44">
        <v>0.57999999999999996</v>
      </c>
      <c r="D50" s="44">
        <v>2.1</v>
      </c>
      <c r="E50" s="44">
        <v>-1.69</v>
      </c>
      <c r="F50" s="44">
        <v>-1.69</v>
      </c>
      <c r="G50" s="44">
        <v>0</v>
      </c>
    </row>
    <row r="51" spans="1:7" x14ac:dyDescent="0.2">
      <c r="A51" s="43">
        <v>40</v>
      </c>
      <c r="B51" s="44">
        <v>10.33</v>
      </c>
      <c r="C51" s="44">
        <v>0.59</v>
      </c>
      <c r="D51" s="44">
        <v>2.14</v>
      </c>
      <c r="E51" s="44">
        <v>-1.69</v>
      </c>
      <c r="F51" s="44">
        <v>-1.69</v>
      </c>
      <c r="G51" s="44">
        <v>0</v>
      </c>
    </row>
    <row r="52" spans="1:7" x14ac:dyDescent="0.2">
      <c r="A52" s="43">
        <v>41</v>
      </c>
      <c r="B52" s="44">
        <v>10.51</v>
      </c>
      <c r="C52" s="44">
        <v>0.6</v>
      </c>
      <c r="D52" s="44">
        <v>2.17</v>
      </c>
      <c r="E52" s="44">
        <v>-1.69</v>
      </c>
      <c r="F52" s="44">
        <v>-1.69</v>
      </c>
      <c r="G52" s="44">
        <v>0</v>
      </c>
    </row>
    <row r="53" spans="1:7" x14ac:dyDescent="0.2">
      <c r="A53" s="43">
        <v>42</v>
      </c>
      <c r="B53" s="44">
        <v>10.7</v>
      </c>
      <c r="C53" s="44">
        <v>0.62</v>
      </c>
      <c r="D53" s="44">
        <v>2.2000000000000002</v>
      </c>
      <c r="E53" s="44">
        <v>-1.7</v>
      </c>
      <c r="F53" s="44">
        <v>-1.7</v>
      </c>
      <c r="G53" s="44">
        <v>0</v>
      </c>
    </row>
    <row r="54" spans="1:7" x14ac:dyDescent="0.2">
      <c r="A54" s="43">
        <v>43</v>
      </c>
      <c r="B54" s="44">
        <v>10.89</v>
      </c>
      <c r="C54" s="44">
        <v>0.63</v>
      </c>
      <c r="D54" s="44">
        <v>2.23</v>
      </c>
      <c r="E54" s="44">
        <v>-1.7</v>
      </c>
      <c r="F54" s="44">
        <v>-1.7</v>
      </c>
      <c r="G54" s="44">
        <v>0</v>
      </c>
    </row>
    <row r="55" spans="1:7" x14ac:dyDescent="0.2">
      <c r="A55" s="43">
        <v>44</v>
      </c>
      <c r="B55" s="44">
        <v>11.09</v>
      </c>
      <c r="C55" s="44">
        <v>0.64</v>
      </c>
      <c r="D55" s="44">
        <v>2.27</v>
      </c>
      <c r="E55" s="44">
        <v>-1.71</v>
      </c>
      <c r="F55" s="44">
        <v>-1.71</v>
      </c>
      <c r="G55" s="44">
        <v>0</v>
      </c>
    </row>
    <row r="56" spans="1:7" x14ac:dyDescent="0.2">
      <c r="A56" s="43">
        <v>45</v>
      </c>
      <c r="B56" s="44">
        <v>11.29</v>
      </c>
      <c r="C56" s="44">
        <v>0.65</v>
      </c>
      <c r="D56" s="44">
        <v>2.2999999999999998</v>
      </c>
      <c r="E56" s="44">
        <v>-1.71</v>
      </c>
      <c r="F56" s="44">
        <v>-1.71</v>
      </c>
      <c r="G56" s="44">
        <v>0</v>
      </c>
    </row>
    <row r="57" spans="1:7" x14ac:dyDescent="0.2">
      <c r="A57" s="43">
        <v>46</v>
      </c>
      <c r="B57" s="44">
        <v>11.5</v>
      </c>
      <c r="C57" s="44">
        <v>0.67</v>
      </c>
      <c r="D57" s="44">
        <v>2.33</v>
      </c>
      <c r="E57" s="44">
        <v>-1.72</v>
      </c>
      <c r="F57" s="44">
        <v>-1.72</v>
      </c>
      <c r="G57" s="44">
        <v>0</v>
      </c>
    </row>
    <row r="58" spans="1:7" x14ac:dyDescent="0.2">
      <c r="A58" s="43">
        <v>47</v>
      </c>
      <c r="B58" s="44">
        <v>11.71</v>
      </c>
      <c r="C58" s="44">
        <v>0.68</v>
      </c>
      <c r="D58" s="44">
        <v>2.36</v>
      </c>
      <c r="E58" s="44">
        <v>-1.72</v>
      </c>
      <c r="F58" s="44">
        <v>-1.72</v>
      </c>
      <c r="G58" s="44">
        <v>0</v>
      </c>
    </row>
    <row r="59" spans="1:7" x14ac:dyDescent="0.2">
      <c r="A59" s="43">
        <v>48</v>
      </c>
      <c r="B59" s="44">
        <v>11.92</v>
      </c>
      <c r="C59" s="44">
        <v>0.69</v>
      </c>
      <c r="D59" s="44">
        <v>2.38</v>
      </c>
      <c r="E59" s="44">
        <v>-1.73</v>
      </c>
      <c r="F59" s="44">
        <v>-1.73</v>
      </c>
      <c r="G59" s="44">
        <v>0</v>
      </c>
    </row>
    <row r="60" spans="1:7" x14ac:dyDescent="0.2">
      <c r="A60" s="43">
        <v>49</v>
      </c>
      <c r="B60" s="44">
        <v>12.15</v>
      </c>
      <c r="C60" s="44">
        <v>0.71</v>
      </c>
      <c r="D60" s="44">
        <v>2.41</v>
      </c>
      <c r="E60" s="44">
        <v>-1.73</v>
      </c>
      <c r="F60" s="44">
        <v>-1.73</v>
      </c>
      <c r="G60" s="44">
        <v>0</v>
      </c>
    </row>
    <row r="61" spans="1:7" x14ac:dyDescent="0.2">
      <c r="A61" s="43">
        <v>50</v>
      </c>
      <c r="B61" s="44">
        <v>12.37</v>
      </c>
      <c r="C61" s="44">
        <v>0.72</v>
      </c>
      <c r="D61" s="44">
        <v>2.44</v>
      </c>
      <c r="E61" s="44">
        <v>-1.74</v>
      </c>
      <c r="F61" s="44">
        <v>-1.74</v>
      </c>
      <c r="G61" s="44">
        <v>0</v>
      </c>
    </row>
    <row r="62" spans="1:7" x14ac:dyDescent="0.2">
      <c r="A62" s="43">
        <v>51</v>
      </c>
      <c r="B62" s="44">
        <v>12.6</v>
      </c>
      <c r="C62" s="44">
        <v>0.74</v>
      </c>
      <c r="D62" s="44">
        <v>2.46</v>
      </c>
      <c r="E62" s="44">
        <v>-1.74</v>
      </c>
      <c r="F62" s="44">
        <v>-1.74</v>
      </c>
      <c r="G62" s="44">
        <v>0</v>
      </c>
    </row>
    <row r="63" spans="1:7" x14ac:dyDescent="0.2">
      <c r="A63" s="43">
        <v>52</v>
      </c>
      <c r="B63" s="44">
        <v>12.84</v>
      </c>
      <c r="C63" s="44">
        <v>0.75</v>
      </c>
      <c r="D63" s="44">
        <v>2.48</v>
      </c>
      <c r="E63" s="44">
        <v>-1.75</v>
      </c>
      <c r="F63" s="44">
        <v>-1.75</v>
      </c>
      <c r="G63" s="44">
        <v>0</v>
      </c>
    </row>
    <row r="64" spans="1:7" x14ac:dyDescent="0.2">
      <c r="A64" s="43">
        <v>53</v>
      </c>
      <c r="B64" s="44">
        <v>13.08</v>
      </c>
      <c r="C64" s="44">
        <v>0.77</v>
      </c>
      <c r="D64" s="44">
        <v>2.5099999999999998</v>
      </c>
      <c r="E64" s="44">
        <v>-1.76</v>
      </c>
      <c r="F64" s="44">
        <v>-1.76</v>
      </c>
      <c r="G64" s="44">
        <v>0</v>
      </c>
    </row>
    <row r="65" spans="1:7" x14ac:dyDescent="0.2">
      <c r="A65" s="43">
        <v>54</v>
      </c>
      <c r="B65" s="44">
        <v>13.34</v>
      </c>
      <c r="C65" s="44">
        <v>0.78</v>
      </c>
      <c r="D65" s="44">
        <v>2.52</v>
      </c>
      <c r="E65" s="44">
        <v>-1.76</v>
      </c>
      <c r="F65" s="44">
        <v>-1.76</v>
      </c>
      <c r="G65" s="44">
        <v>0</v>
      </c>
    </row>
    <row r="66" spans="1:7" x14ac:dyDescent="0.2">
      <c r="A66" s="43">
        <v>55</v>
      </c>
      <c r="B66" s="44">
        <v>13.6</v>
      </c>
      <c r="C66" s="44">
        <v>0.8</v>
      </c>
      <c r="D66" s="44">
        <v>2.54</v>
      </c>
      <c r="E66" s="44">
        <v>-1.77</v>
      </c>
      <c r="F66" s="44">
        <v>-1.77</v>
      </c>
      <c r="G66" s="44">
        <v>0</v>
      </c>
    </row>
    <row r="67" spans="1:7" x14ac:dyDescent="0.2">
      <c r="A67" s="43">
        <v>56</v>
      </c>
      <c r="B67" s="44">
        <v>13.87</v>
      </c>
      <c r="C67" s="44">
        <v>0.81</v>
      </c>
      <c r="D67" s="44">
        <v>2.5499999999999998</v>
      </c>
      <c r="E67" s="44">
        <v>-1.78</v>
      </c>
      <c r="F67" s="44">
        <v>-1.78</v>
      </c>
      <c r="G67" s="44">
        <v>0</v>
      </c>
    </row>
    <row r="68" spans="1:7" x14ac:dyDescent="0.2">
      <c r="A68" s="43">
        <v>57</v>
      </c>
      <c r="B68" s="44">
        <v>14.14</v>
      </c>
      <c r="C68" s="44">
        <v>0.83</v>
      </c>
      <c r="D68" s="44">
        <v>2.56</v>
      </c>
      <c r="E68" s="44">
        <v>-1.79</v>
      </c>
      <c r="F68" s="44">
        <v>-1.79</v>
      </c>
      <c r="G68" s="44">
        <v>0</v>
      </c>
    </row>
    <row r="69" spans="1:7" x14ac:dyDescent="0.2">
      <c r="A69" s="43">
        <v>58</v>
      </c>
      <c r="B69" s="44">
        <v>14.43</v>
      </c>
      <c r="C69" s="44">
        <v>0.85</v>
      </c>
      <c r="D69" s="44">
        <v>2.57</v>
      </c>
      <c r="E69" s="44">
        <v>-1.8</v>
      </c>
      <c r="F69" s="44">
        <v>-1.8</v>
      </c>
      <c r="G69" s="44">
        <v>0</v>
      </c>
    </row>
    <row r="70" spans="1:7" x14ac:dyDescent="0.2">
      <c r="A70" s="43">
        <v>59</v>
      </c>
      <c r="B70" s="44">
        <v>14.73</v>
      </c>
      <c r="C70" s="44">
        <v>0.86</v>
      </c>
      <c r="D70" s="44">
        <v>2.58</v>
      </c>
      <c r="E70" s="44">
        <v>-1.81</v>
      </c>
      <c r="F70" s="44">
        <v>-1.81</v>
      </c>
      <c r="G70" s="44">
        <v>0</v>
      </c>
    </row>
    <row r="71" spans="1:7" x14ac:dyDescent="0.2">
      <c r="A71" s="43">
        <v>60</v>
      </c>
      <c r="B71" s="44">
        <v>15.03</v>
      </c>
      <c r="C71" s="44">
        <v>0.88</v>
      </c>
      <c r="D71" s="44">
        <v>2.58</v>
      </c>
      <c r="E71" s="44">
        <v>-1.82</v>
      </c>
      <c r="F71" s="44">
        <v>-1.82</v>
      </c>
      <c r="G71" s="44">
        <v>0</v>
      </c>
    </row>
    <row r="72" spans="1:7" x14ac:dyDescent="0.2">
      <c r="A72" s="43">
        <v>61</v>
      </c>
      <c r="B72" s="44">
        <v>15.35</v>
      </c>
      <c r="C72" s="44">
        <v>0.9</v>
      </c>
      <c r="D72" s="44">
        <v>2.58</v>
      </c>
      <c r="E72" s="44">
        <v>-1.83</v>
      </c>
      <c r="F72" s="44">
        <v>-1.83</v>
      </c>
      <c r="G72" s="44">
        <v>0</v>
      </c>
    </row>
    <row r="73" spans="1:7" x14ac:dyDescent="0.2">
      <c r="A73" s="43">
        <v>62</v>
      </c>
      <c r="B73" s="44">
        <v>15.69</v>
      </c>
      <c r="C73" s="44">
        <v>0.91</v>
      </c>
      <c r="D73" s="44">
        <v>2.58</v>
      </c>
      <c r="E73" s="44">
        <v>-1.84</v>
      </c>
      <c r="F73" s="44">
        <v>-1.84</v>
      </c>
      <c r="G73" s="44">
        <v>0</v>
      </c>
    </row>
    <row r="74" spans="1:7" x14ac:dyDescent="0.2">
      <c r="A74" s="43">
        <v>63</v>
      </c>
      <c r="B74" s="44">
        <v>16.03</v>
      </c>
      <c r="C74" s="44">
        <v>0.93</v>
      </c>
      <c r="D74" s="44">
        <v>2.58</v>
      </c>
      <c r="E74" s="44">
        <v>-1.85</v>
      </c>
      <c r="F74" s="44">
        <v>-1.85</v>
      </c>
      <c r="G74" s="44">
        <v>0</v>
      </c>
    </row>
    <row r="75" spans="1:7" x14ac:dyDescent="0.2">
      <c r="A75" s="43">
        <v>64</v>
      </c>
      <c r="B75" s="44">
        <v>16.39</v>
      </c>
      <c r="C75" s="44">
        <v>0.95</v>
      </c>
      <c r="D75" s="44">
        <v>2.57</v>
      </c>
      <c r="E75" s="44">
        <v>-1.86</v>
      </c>
      <c r="F75" s="44">
        <v>-1.86</v>
      </c>
      <c r="G75" s="44">
        <v>0</v>
      </c>
    </row>
    <row r="76" spans="1:7" x14ac:dyDescent="0.2">
      <c r="A76" s="43">
        <v>65</v>
      </c>
      <c r="B76" s="44">
        <v>16.77</v>
      </c>
      <c r="C76" s="44">
        <v>0.97</v>
      </c>
      <c r="D76" s="44">
        <v>2.5499999999999998</v>
      </c>
      <c r="E76" s="44">
        <v>-1.95</v>
      </c>
      <c r="F76" s="44">
        <v>-1.95</v>
      </c>
      <c r="G76" s="44">
        <v>0</v>
      </c>
    </row>
    <row r="77" spans="1:7" x14ac:dyDescent="0.2">
      <c r="A77" s="43">
        <v>66</v>
      </c>
      <c r="B77" s="44">
        <v>17.170000000000002</v>
      </c>
      <c r="C77" s="44">
        <v>0.99</v>
      </c>
      <c r="D77" s="44">
        <v>2.52</v>
      </c>
      <c r="E77" s="44">
        <v>-0.99</v>
      </c>
      <c r="F77" s="44">
        <v>-0.99</v>
      </c>
      <c r="G77" s="44">
        <v>0</v>
      </c>
    </row>
  </sheetData>
  <sheetProtection algorithmName="SHA-512" hashValue="UvI+GLcr4jI4DqLtfNijCkQJABebJ56B+bXbuH7R/1xzrscRorpAEsQtKABMdpc0m8sE9Ez05W7uZICdQNfqFQ==" saltValue="oOpMH93hD3wYTjtkXItA/Q==" spinCount="100000" sheet="1" objects="1" scenarios="1"/>
  <conditionalFormatting sqref="A6:A21">
    <cfRule type="expression" dxfId="523" priority="11" stopIfTrue="1">
      <formula>MOD(ROW(),2)=0</formula>
    </cfRule>
    <cfRule type="expression" dxfId="522" priority="12" stopIfTrue="1">
      <formula>MOD(ROW(),2)&lt;&gt;0</formula>
    </cfRule>
  </conditionalFormatting>
  <conditionalFormatting sqref="A26:A77">
    <cfRule type="expression" dxfId="521" priority="15" stopIfTrue="1">
      <formula>MOD(ROW(),2)=0</formula>
    </cfRule>
    <cfRule type="expression" dxfId="520" priority="16" stopIfTrue="1">
      <formula>MOD(ROW(),2)&lt;&gt;0</formula>
    </cfRule>
  </conditionalFormatting>
  <conditionalFormatting sqref="B18:B19">
    <cfRule type="expression" dxfId="519" priority="1" stopIfTrue="1">
      <formula>MOD(ROW(),2)=0</formula>
    </cfRule>
    <cfRule type="expression" dxfId="518" priority="2" stopIfTrue="1">
      <formula>MOD(ROW(),2)&lt;&gt;0</formula>
    </cfRule>
  </conditionalFormatting>
  <conditionalFormatting sqref="B6:G17 C18:G19 B20:G21">
    <cfRule type="expression" dxfId="517" priority="13" stopIfTrue="1">
      <formula>MOD(ROW(),2)=0</formula>
    </cfRule>
    <cfRule type="expression" dxfId="516" priority="14" stopIfTrue="1">
      <formula>MOD(ROW(),2)&lt;&gt;0</formula>
    </cfRule>
  </conditionalFormatting>
  <conditionalFormatting sqref="B26:G77">
    <cfRule type="expression" dxfId="515" priority="17" stopIfTrue="1">
      <formula>MOD(ROW(),2)=0</formula>
    </cfRule>
    <cfRule type="expression" dxfId="514" priority="18" stopIfTrue="1">
      <formula>MOD(ROW(),2)&lt;&gt;0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C6602-106A-4B03-9EDE-3B7327BB359C}">
  <sheetPr codeName="Sheet13"/>
  <dimension ref="A1:G77"/>
  <sheetViews>
    <sheetView showGridLines="0"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LGPS_NI - Consolidated Factor Spreadsheet</v>
      </c>
    </row>
    <row r="3" spans="1:7" s="1" customFormat="1" ht="15.75" x14ac:dyDescent="0.25">
      <c r="A3" s="30" t="s">
        <v>2</v>
      </c>
      <c r="B3" s="3" t="str">
        <f>TABLE_FACTOR_TYPE_1 &amp; " - x-" &amp; TABLE_SERIES_NUMBER_1</f>
        <v>CETV - x-206</v>
      </c>
    </row>
    <row r="6" spans="1:7" x14ac:dyDescent="0.2">
      <c r="A6" s="40" t="s">
        <v>361</v>
      </c>
      <c r="B6" s="47" t="s">
        <v>362</v>
      </c>
      <c r="C6" s="47"/>
      <c r="D6" s="47"/>
      <c r="E6" s="47"/>
      <c r="F6" s="47"/>
      <c r="G6" s="47"/>
    </row>
    <row r="7" spans="1:7" x14ac:dyDescent="0.2">
      <c r="A7" s="40" t="s">
        <v>363</v>
      </c>
      <c r="B7" s="47" t="s">
        <v>31</v>
      </c>
      <c r="C7" s="47"/>
      <c r="D7" s="47"/>
      <c r="E7" s="47"/>
      <c r="F7" s="47"/>
      <c r="G7" s="47"/>
    </row>
    <row r="8" spans="1:7" x14ac:dyDescent="0.2">
      <c r="A8" s="40" t="s">
        <v>149</v>
      </c>
      <c r="B8" s="47" t="s">
        <v>162</v>
      </c>
      <c r="C8" s="47"/>
      <c r="D8" s="47"/>
      <c r="E8" s="47"/>
      <c r="F8" s="47"/>
      <c r="G8" s="47"/>
    </row>
    <row r="9" spans="1:7" x14ac:dyDescent="0.2">
      <c r="A9" s="40" t="s">
        <v>150</v>
      </c>
      <c r="B9" s="47" t="s">
        <v>163</v>
      </c>
      <c r="C9" s="47"/>
      <c r="D9" s="47"/>
      <c r="E9" s="47"/>
      <c r="F9" s="47"/>
      <c r="G9" s="47"/>
    </row>
    <row r="10" spans="1:7" x14ac:dyDescent="0.2">
      <c r="A10" s="40" t="s">
        <v>6</v>
      </c>
      <c r="B10" s="47" t="s">
        <v>178</v>
      </c>
      <c r="C10" s="47"/>
      <c r="D10" s="47"/>
      <c r="E10" s="47"/>
      <c r="F10" s="47"/>
      <c r="G10" s="47"/>
    </row>
    <row r="11" spans="1:7" x14ac:dyDescent="0.2">
      <c r="A11" s="40" t="s">
        <v>151</v>
      </c>
      <c r="B11" s="47" t="s">
        <v>170</v>
      </c>
      <c r="C11" s="47"/>
      <c r="D11" s="47"/>
      <c r="E11" s="47"/>
      <c r="F11" s="47"/>
      <c r="G11" s="47"/>
    </row>
    <row r="12" spans="1:7" x14ac:dyDescent="0.2">
      <c r="A12" s="40" t="s">
        <v>152</v>
      </c>
      <c r="B12" s="47" t="s">
        <v>166</v>
      </c>
      <c r="C12" s="47"/>
      <c r="D12" s="47"/>
      <c r="E12" s="47"/>
      <c r="F12" s="47"/>
      <c r="G12" s="47"/>
    </row>
    <row r="13" spans="1:7" x14ac:dyDescent="0.2">
      <c r="A13" s="40" t="s">
        <v>364</v>
      </c>
      <c r="B13" s="47">
        <v>0</v>
      </c>
      <c r="C13" s="47"/>
      <c r="D13" s="47"/>
      <c r="E13" s="47"/>
      <c r="F13" s="47"/>
      <c r="G13" s="47"/>
    </row>
    <row r="14" spans="1:7" x14ac:dyDescent="0.2">
      <c r="A14" s="40" t="s">
        <v>154</v>
      </c>
      <c r="B14" s="47">
        <v>206</v>
      </c>
      <c r="C14" s="47"/>
      <c r="D14" s="47"/>
      <c r="E14" s="47"/>
      <c r="F14" s="47"/>
      <c r="G14" s="47"/>
    </row>
    <row r="15" spans="1:7" x14ac:dyDescent="0.2">
      <c r="A15" s="40" t="s">
        <v>365</v>
      </c>
      <c r="B15" s="47" t="s">
        <v>181</v>
      </c>
      <c r="C15" s="47"/>
      <c r="D15" s="47"/>
      <c r="E15" s="47"/>
      <c r="F15" s="47"/>
      <c r="G15" s="47"/>
    </row>
    <row r="16" spans="1:7" x14ac:dyDescent="0.2">
      <c r="A16" s="40" t="s">
        <v>156</v>
      </c>
      <c r="B16" s="47" t="s">
        <v>182</v>
      </c>
      <c r="C16" s="47"/>
      <c r="D16" s="47"/>
      <c r="E16" s="47"/>
      <c r="F16" s="47"/>
      <c r="G16" s="47"/>
    </row>
    <row r="17" spans="1:7" x14ac:dyDescent="0.2">
      <c r="A17" s="41" t="s">
        <v>366</v>
      </c>
      <c r="B17" s="47"/>
      <c r="C17" s="47"/>
      <c r="D17" s="47"/>
      <c r="E17" s="47"/>
      <c r="F17" s="47"/>
      <c r="G17" s="47"/>
    </row>
    <row r="18" spans="1:7" x14ac:dyDescent="0.2">
      <c r="A18" s="40" t="s">
        <v>158</v>
      </c>
      <c r="B18" s="48">
        <v>46175</v>
      </c>
      <c r="C18" s="48"/>
      <c r="D18" s="48"/>
      <c r="E18" s="48"/>
      <c r="F18" s="48"/>
      <c r="G18" s="48"/>
    </row>
    <row r="19" spans="1:7" x14ac:dyDescent="0.2">
      <c r="A19" s="40" t="s">
        <v>159</v>
      </c>
      <c r="B19" s="48">
        <v>46161</v>
      </c>
      <c r="C19" s="48"/>
      <c r="D19" s="48"/>
      <c r="E19" s="48"/>
      <c r="F19" s="48"/>
      <c r="G19" s="48"/>
    </row>
    <row r="20" spans="1:7" x14ac:dyDescent="0.2">
      <c r="A20" s="40" t="s">
        <v>160</v>
      </c>
      <c r="B20" s="47" t="s">
        <v>169</v>
      </c>
      <c r="C20" s="47"/>
      <c r="D20" s="47"/>
      <c r="E20" s="47"/>
      <c r="F20" s="47"/>
      <c r="G20" s="47"/>
    </row>
    <row r="21" spans="1:7" x14ac:dyDescent="0.2">
      <c r="A21" s="40" t="s">
        <v>367</v>
      </c>
      <c r="B21" s="47" t="s">
        <v>82</v>
      </c>
      <c r="C21" s="47"/>
      <c r="D21" s="47"/>
      <c r="E21" s="47"/>
      <c r="F21" s="47"/>
      <c r="G21" s="47"/>
    </row>
    <row r="23" spans="1:7" x14ac:dyDescent="0.2">
      <c r="A23" s="23" t="str">
        <f>HYPERLINK("#'Factor List'!A1", "Back to Factor List")</f>
        <v>Back to Factor List</v>
      </c>
      <c r="B23" s="23" t="str">
        <f>HYPERLINK("#'Assumptions'!A1", "Assumptions")</f>
        <v>Assumptions</v>
      </c>
    </row>
    <row r="26" spans="1:7" s="56" customFormat="1" ht="25.5" x14ac:dyDescent="0.2">
      <c r="A26" s="55" t="s">
        <v>368</v>
      </c>
      <c r="B26" s="55" t="s">
        <v>369</v>
      </c>
      <c r="C26" s="55" t="s">
        <v>370</v>
      </c>
      <c r="D26" s="55" t="s">
        <v>371</v>
      </c>
      <c r="E26" s="55" t="s">
        <v>372</v>
      </c>
      <c r="F26" s="55" t="s">
        <v>373</v>
      </c>
      <c r="G26" s="55" t="s">
        <v>374</v>
      </c>
    </row>
    <row r="27" spans="1:7" x14ac:dyDescent="0.2">
      <c r="A27" s="43">
        <v>16</v>
      </c>
      <c r="B27" s="44">
        <v>6.77</v>
      </c>
      <c r="C27" s="44">
        <v>0.37</v>
      </c>
      <c r="D27" s="44">
        <v>1.29</v>
      </c>
      <c r="E27" s="44">
        <v>-5.45</v>
      </c>
      <c r="F27" s="44">
        <v>-5.45</v>
      </c>
      <c r="G27" s="44">
        <v>0</v>
      </c>
    </row>
    <row r="28" spans="1:7" x14ac:dyDescent="0.2">
      <c r="A28" s="43">
        <v>17</v>
      </c>
      <c r="B28" s="44">
        <v>6.89</v>
      </c>
      <c r="C28" s="44">
        <v>0.38</v>
      </c>
      <c r="D28" s="44">
        <v>1.37</v>
      </c>
      <c r="E28" s="44">
        <v>-5.46</v>
      </c>
      <c r="F28" s="44">
        <v>-5.46</v>
      </c>
      <c r="G28" s="44">
        <v>0</v>
      </c>
    </row>
    <row r="29" spans="1:7" x14ac:dyDescent="0.2">
      <c r="A29" s="43">
        <v>18</v>
      </c>
      <c r="B29" s="44">
        <v>7.01</v>
      </c>
      <c r="C29" s="44">
        <v>0.38</v>
      </c>
      <c r="D29" s="44">
        <v>1.45</v>
      </c>
      <c r="E29" s="44">
        <v>-5.47</v>
      </c>
      <c r="F29" s="44">
        <v>-5.47</v>
      </c>
      <c r="G29" s="44">
        <v>0</v>
      </c>
    </row>
    <row r="30" spans="1:7" x14ac:dyDescent="0.2">
      <c r="A30" s="43">
        <v>19</v>
      </c>
      <c r="B30" s="44">
        <v>7.13</v>
      </c>
      <c r="C30" s="44">
        <v>0.39</v>
      </c>
      <c r="D30" s="44">
        <v>1.5</v>
      </c>
      <c r="E30" s="44">
        <v>-5.49</v>
      </c>
      <c r="F30" s="44">
        <v>-5.49</v>
      </c>
      <c r="G30" s="44">
        <v>0</v>
      </c>
    </row>
    <row r="31" spans="1:7" x14ac:dyDescent="0.2">
      <c r="A31" s="43">
        <v>20</v>
      </c>
      <c r="B31" s="44">
        <v>7.26</v>
      </c>
      <c r="C31" s="44">
        <v>0.4</v>
      </c>
      <c r="D31" s="44">
        <v>1.53</v>
      </c>
      <c r="E31" s="44">
        <v>-5.5</v>
      </c>
      <c r="F31" s="44">
        <v>-5.5</v>
      </c>
      <c r="G31" s="44">
        <v>0</v>
      </c>
    </row>
    <row r="32" spans="1:7" x14ac:dyDescent="0.2">
      <c r="A32" s="43">
        <v>21</v>
      </c>
      <c r="B32" s="44">
        <v>7.39</v>
      </c>
      <c r="C32" s="44">
        <v>0.41</v>
      </c>
      <c r="D32" s="44">
        <v>1.56</v>
      </c>
      <c r="E32" s="44">
        <v>-5.51</v>
      </c>
      <c r="F32" s="44">
        <v>-5.51</v>
      </c>
      <c r="G32" s="44">
        <v>0</v>
      </c>
    </row>
    <row r="33" spans="1:7" x14ac:dyDescent="0.2">
      <c r="A33" s="43">
        <v>22</v>
      </c>
      <c r="B33" s="44">
        <v>7.52</v>
      </c>
      <c r="C33" s="44">
        <v>0.41</v>
      </c>
      <c r="D33" s="44">
        <v>1.58</v>
      </c>
      <c r="E33" s="44">
        <v>-5.52</v>
      </c>
      <c r="F33" s="44">
        <v>-5.52</v>
      </c>
      <c r="G33" s="44">
        <v>0</v>
      </c>
    </row>
    <row r="34" spans="1:7" x14ac:dyDescent="0.2">
      <c r="A34" s="43">
        <v>23</v>
      </c>
      <c r="B34" s="44">
        <v>7.65</v>
      </c>
      <c r="C34" s="44">
        <v>0.42</v>
      </c>
      <c r="D34" s="44">
        <v>1.61</v>
      </c>
      <c r="E34" s="44">
        <v>-5.54</v>
      </c>
      <c r="F34" s="44">
        <v>-5.54</v>
      </c>
      <c r="G34" s="44">
        <v>0</v>
      </c>
    </row>
    <row r="35" spans="1:7" x14ac:dyDescent="0.2">
      <c r="A35" s="43">
        <v>24</v>
      </c>
      <c r="B35" s="44">
        <v>7.79</v>
      </c>
      <c r="C35" s="44">
        <v>0.43</v>
      </c>
      <c r="D35" s="44">
        <v>1.64</v>
      </c>
      <c r="E35" s="44">
        <v>-5.55</v>
      </c>
      <c r="F35" s="44">
        <v>-5.55</v>
      </c>
      <c r="G35" s="44">
        <v>0</v>
      </c>
    </row>
    <row r="36" spans="1:7" x14ac:dyDescent="0.2">
      <c r="A36" s="43">
        <v>25</v>
      </c>
      <c r="B36" s="44">
        <v>7.93</v>
      </c>
      <c r="C36" s="44">
        <v>0.44</v>
      </c>
      <c r="D36" s="44">
        <v>1.67</v>
      </c>
      <c r="E36" s="44">
        <v>-5.56</v>
      </c>
      <c r="F36" s="44">
        <v>-5.56</v>
      </c>
      <c r="G36" s="44">
        <v>0</v>
      </c>
    </row>
    <row r="37" spans="1:7" x14ac:dyDescent="0.2">
      <c r="A37" s="43">
        <v>26</v>
      </c>
      <c r="B37" s="44">
        <v>8.07</v>
      </c>
      <c r="C37" s="44">
        <v>0.45</v>
      </c>
      <c r="D37" s="44">
        <v>1.69</v>
      </c>
      <c r="E37" s="44">
        <v>-5.57</v>
      </c>
      <c r="F37" s="44">
        <v>-5.57</v>
      </c>
      <c r="G37" s="44">
        <v>0</v>
      </c>
    </row>
    <row r="38" spans="1:7" x14ac:dyDescent="0.2">
      <c r="A38" s="43">
        <v>27</v>
      </c>
      <c r="B38" s="44">
        <v>8.2100000000000009</v>
      </c>
      <c r="C38" s="44">
        <v>0.46</v>
      </c>
      <c r="D38" s="44">
        <v>1.72</v>
      </c>
      <c r="E38" s="44">
        <v>-5.59</v>
      </c>
      <c r="F38" s="44">
        <v>-5.59</v>
      </c>
      <c r="G38" s="44">
        <v>0</v>
      </c>
    </row>
    <row r="39" spans="1:7" x14ac:dyDescent="0.2">
      <c r="A39" s="43">
        <v>28</v>
      </c>
      <c r="B39" s="44">
        <v>8.36</v>
      </c>
      <c r="C39" s="44">
        <v>0.47</v>
      </c>
      <c r="D39" s="44">
        <v>1.75</v>
      </c>
      <c r="E39" s="44">
        <v>-5.6</v>
      </c>
      <c r="F39" s="44">
        <v>-5.6</v>
      </c>
      <c r="G39" s="44">
        <v>0</v>
      </c>
    </row>
    <row r="40" spans="1:7" x14ac:dyDescent="0.2">
      <c r="A40" s="43">
        <v>29</v>
      </c>
      <c r="B40" s="44">
        <v>8.51</v>
      </c>
      <c r="C40" s="44">
        <v>0.48</v>
      </c>
      <c r="D40" s="44">
        <v>1.78</v>
      </c>
      <c r="E40" s="44">
        <v>-5.61</v>
      </c>
      <c r="F40" s="44">
        <v>-5.61</v>
      </c>
      <c r="G40" s="44">
        <v>0</v>
      </c>
    </row>
    <row r="41" spans="1:7" x14ac:dyDescent="0.2">
      <c r="A41" s="43">
        <v>30</v>
      </c>
      <c r="B41" s="44">
        <v>8.66</v>
      </c>
      <c r="C41" s="44">
        <v>0.49</v>
      </c>
      <c r="D41" s="44">
        <v>1.81</v>
      </c>
      <c r="E41" s="44">
        <v>-5.62</v>
      </c>
      <c r="F41" s="44">
        <v>-5.62</v>
      </c>
      <c r="G41" s="44">
        <v>0</v>
      </c>
    </row>
    <row r="42" spans="1:7" x14ac:dyDescent="0.2">
      <c r="A42" s="43">
        <v>31</v>
      </c>
      <c r="B42" s="44">
        <v>8.81</v>
      </c>
      <c r="C42" s="44">
        <v>0.5</v>
      </c>
      <c r="D42" s="44">
        <v>1.84</v>
      </c>
      <c r="E42" s="44">
        <v>-5.64</v>
      </c>
      <c r="F42" s="44">
        <v>-5.64</v>
      </c>
      <c r="G42" s="44">
        <v>0</v>
      </c>
    </row>
    <row r="43" spans="1:7" x14ac:dyDescent="0.2">
      <c r="A43" s="43">
        <v>32</v>
      </c>
      <c r="B43" s="44">
        <v>8.9700000000000006</v>
      </c>
      <c r="C43" s="44">
        <v>0.51</v>
      </c>
      <c r="D43" s="44">
        <v>1.87</v>
      </c>
      <c r="E43" s="44">
        <v>-5.65</v>
      </c>
      <c r="F43" s="44">
        <v>-5.65</v>
      </c>
      <c r="G43" s="44">
        <v>0</v>
      </c>
    </row>
    <row r="44" spans="1:7" x14ac:dyDescent="0.2">
      <c r="A44" s="43">
        <v>33</v>
      </c>
      <c r="B44" s="44">
        <v>9.1300000000000008</v>
      </c>
      <c r="C44" s="44">
        <v>0.52</v>
      </c>
      <c r="D44" s="44">
        <v>1.91</v>
      </c>
      <c r="E44" s="44">
        <v>-5.66</v>
      </c>
      <c r="F44" s="44">
        <v>-5.66</v>
      </c>
      <c r="G44" s="44">
        <v>0</v>
      </c>
    </row>
    <row r="45" spans="1:7" x14ac:dyDescent="0.2">
      <c r="A45" s="43">
        <v>34</v>
      </c>
      <c r="B45" s="44">
        <v>9.2899999999999991</v>
      </c>
      <c r="C45" s="44">
        <v>0.53</v>
      </c>
      <c r="D45" s="44">
        <v>1.94</v>
      </c>
      <c r="E45" s="44">
        <v>-5.68</v>
      </c>
      <c r="F45" s="44">
        <v>-5.68</v>
      </c>
      <c r="G45" s="44">
        <v>0</v>
      </c>
    </row>
    <row r="46" spans="1:7" x14ac:dyDescent="0.2">
      <c r="A46" s="43">
        <v>35</v>
      </c>
      <c r="B46" s="44">
        <v>9.4600000000000009</v>
      </c>
      <c r="C46" s="44">
        <v>0.54</v>
      </c>
      <c r="D46" s="44">
        <v>1.97</v>
      </c>
      <c r="E46" s="44">
        <v>-5.69</v>
      </c>
      <c r="F46" s="44">
        <v>-5.69</v>
      </c>
      <c r="G46" s="44">
        <v>0</v>
      </c>
    </row>
    <row r="47" spans="1:7" x14ac:dyDescent="0.2">
      <c r="A47" s="43">
        <v>36</v>
      </c>
      <c r="B47" s="44">
        <v>9.6199999999999992</v>
      </c>
      <c r="C47" s="44">
        <v>0.55000000000000004</v>
      </c>
      <c r="D47" s="44">
        <v>2</v>
      </c>
      <c r="E47" s="44">
        <v>-5.7</v>
      </c>
      <c r="F47" s="44">
        <v>-5.7</v>
      </c>
      <c r="G47" s="44">
        <v>0</v>
      </c>
    </row>
    <row r="48" spans="1:7" x14ac:dyDescent="0.2">
      <c r="A48" s="43">
        <v>37</v>
      </c>
      <c r="B48" s="44">
        <v>9.7899999999999991</v>
      </c>
      <c r="C48" s="44">
        <v>0.56000000000000005</v>
      </c>
      <c r="D48" s="44">
        <v>2.04</v>
      </c>
      <c r="E48" s="44">
        <v>-5.72</v>
      </c>
      <c r="F48" s="44">
        <v>-5.72</v>
      </c>
      <c r="G48" s="44">
        <v>0</v>
      </c>
    </row>
    <row r="49" spans="1:7" x14ac:dyDescent="0.2">
      <c r="A49" s="43">
        <v>38</v>
      </c>
      <c r="B49" s="44">
        <v>9.9700000000000006</v>
      </c>
      <c r="C49" s="44">
        <v>0.56999999999999995</v>
      </c>
      <c r="D49" s="44">
        <v>2.0699999999999998</v>
      </c>
      <c r="E49" s="44">
        <v>-5.73</v>
      </c>
      <c r="F49" s="44">
        <v>-5.73</v>
      </c>
      <c r="G49" s="44">
        <v>0</v>
      </c>
    </row>
    <row r="50" spans="1:7" x14ac:dyDescent="0.2">
      <c r="A50" s="43">
        <v>39</v>
      </c>
      <c r="B50" s="44">
        <v>10.15</v>
      </c>
      <c r="C50" s="44">
        <v>0.57999999999999996</v>
      </c>
      <c r="D50" s="44">
        <v>2.1</v>
      </c>
      <c r="E50" s="44">
        <v>-5.75</v>
      </c>
      <c r="F50" s="44">
        <v>-5.75</v>
      </c>
      <c r="G50" s="44">
        <v>0</v>
      </c>
    </row>
    <row r="51" spans="1:7" x14ac:dyDescent="0.2">
      <c r="A51" s="43">
        <v>40</v>
      </c>
      <c r="B51" s="44">
        <v>10.33</v>
      </c>
      <c r="C51" s="44">
        <v>0.59</v>
      </c>
      <c r="D51" s="44">
        <v>2.14</v>
      </c>
      <c r="E51" s="44">
        <v>-5.76</v>
      </c>
      <c r="F51" s="44">
        <v>-5.76</v>
      </c>
      <c r="G51" s="44">
        <v>0</v>
      </c>
    </row>
    <row r="52" spans="1:7" x14ac:dyDescent="0.2">
      <c r="A52" s="43">
        <v>41</v>
      </c>
      <c r="B52" s="44">
        <v>10.51</v>
      </c>
      <c r="C52" s="44">
        <v>0.6</v>
      </c>
      <c r="D52" s="44">
        <v>2.17</v>
      </c>
      <c r="E52" s="44">
        <v>-5.78</v>
      </c>
      <c r="F52" s="44">
        <v>-5.78</v>
      </c>
      <c r="G52" s="44">
        <v>0</v>
      </c>
    </row>
    <row r="53" spans="1:7" x14ac:dyDescent="0.2">
      <c r="A53" s="43">
        <v>42</v>
      </c>
      <c r="B53" s="44">
        <v>10.7</v>
      </c>
      <c r="C53" s="44">
        <v>0.62</v>
      </c>
      <c r="D53" s="44">
        <v>2.2000000000000002</v>
      </c>
      <c r="E53" s="44">
        <v>-5.79</v>
      </c>
      <c r="F53" s="44">
        <v>-5.79</v>
      </c>
      <c r="G53" s="44">
        <v>0</v>
      </c>
    </row>
    <row r="54" spans="1:7" x14ac:dyDescent="0.2">
      <c r="A54" s="43">
        <v>43</v>
      </c>
      <c r="B54" s="44">
        <v>10.89</v>
      </c>
      <c r="C54" s="44">
        <v>0.63</v>
      </c>
      <c r="D54" s="44">
        <v>2.23</v>
      </c>
      <c r="E54" s="44">
        <v>-5.81</v>
      </c>
      <c r="F54" s="44">
        <v>-5.81</v>
      </c>
      <c r="G54" s="44">
        <v>0</v>
      </c>
    </row>
    <row r="55" spans="1:7" x14ac:dyDescent="0.2">
      <c r="A55" s="43">
        <v>44</v>
      </c>
      <c r="B55" s="44">
        <v>11.09</v>
      </c>
      <c r="C55" s="44">
        <v>0.64</v>
      </c>
      <c r="D55" s="44">
        <v>2.27</v>
      </c>
      <c r="E55" s="44">
        <v>-5.82</v>
      </c>
      <c r="F55" s="44">
        <v>-5.82</v>
      </c>
      <c r="G55" s="44">
        <v>0</v>
      </c>
    </row>
    <row r="56" spans="1:7" x14ac:dyDescent="0.2">
      <c r="A56" s="43">
        <v>45</v>
      </c>
      <c r="B56" s="44">
        <v>11.29</v>
      </c>
      <c r="C56" s="44">
        <v>0.65</v>
      </c>
      <c r="D56" s="44">
        <v>2.2999999999999998</v>
      </c>
      <c r="E56" s="44">
        <v>-5.84</v>
      </c>
      <c r="F56" s="44">
        <v>-5.84</v>
      </c>
      <c r="G56" s="44">
        <v>0</v>
      </c>
    </row>
    <row r="57" spans="1:7" x14ac:dyDescent="0.2">
      <c r="A57" s="43">
        <v>46</v>
      </c>
      <c r="B57" s="44">
        <v>11.5</v>
      </c>
      <c r="C57" s="44">
        <v>0.67</v>
      </c>
      <c r="D57" s="44">
        <v>2.33</v>
      </c>
      <c r="E57" s="44">
        <v>-5.86</v>
      </c>
      <c r="F57" s="44">
        <v>-5.86</v>
      </c>
      <c r="G57" s="44">
        <v>0</v>
      </c>
    </row>
    <row r="58" spans="1:7" x14ac:dyDescent="0.2">
      <c r="A58" s="43">
        <v>47</v>
      </c>
      <c r="B58" s="44">
        <v>11.71</v>
      </c>
      <c r="C58" s="44">
        <v>0.68</v>
      </c>
      <c r="D58" s="44">
        <v>2.36</v>
      </c>
      <c r="E58" s="44">
        <v>-5.87</v>
      </c>
      <c r="F58" s="44">
        <v>-5.87</v>
      </c>
      <c r="G58" s="44">
        <v>0</v>
      </c>
    </row>
    <row r="59" spans="1:7" x14ac:dyDescent="0.2">
      <c r="A59" s="43">
        <v>48</v>
      </c>
      <c r="B59" s="44">
        <v>11.92</v>
      </c>
      <c r="C59" s="44">
        <v>0.69</v>
      </c>
      <c r="D59" s="44">
        <v>2.38</v>
      </c>
      <c r="E59" s="44">
        <v>-5.89</v>
      </c>
      <c r="F59" s="44">
        <v>-5.89</v>
      </c>
      <c r="G59" s="44">
        <v>0</v>
      </c>
    </row>
    <row r="60" spans="1:7" x14ac:dyDescent="0.2">
      <c r="A60" s="43">
        <v>49</v>
      </c>
      <c r="B60" s="44">
        <v>12.15</v>
      </c>
      <c r="C60" s="44">
        <v>0.71</v>
      </c>
      <c r="D60" s="44">
        <v>2.41</v>
      </c>
      <c r="E60" s="44">
        <v>-5.91</v>
      </c>
      <c r="F60" s="44">
        <v>-5.91</v>
      </c>
      <c r="G60" s="44">
        <v>0</v>
      </c>
    </row>
    <row r="61" spans="1:7" x14ac:dyDescent="0.2">
      <c r="A61" s="43">
        <v>50</v>
      </c>
      <c r="B61" s="44">
        <v>12.37</v>
      </c>
      <c r="C61" s="44">
        <v>0.72</v>
      </c>
      <c r="D61" s="44">
        <v>2.44</v>
      </c>
      <c r="E61" s="44">
        <v>-5.93</v>
      </c>
      <c r="F61" s="44">
        <v>-5.93</v>
      </c>
      <c r="G61" s="44">
        <v>0</v>
      </c>
    </row>
    <row r="62" spans="1:7" x14ac:dyDescent="0.2">
      <c r="A62" s="43">
        <v>51</v>
      </c>
      <c r="B62" s="44">
        <v>12.6</v>
      </c>
      <c r="C62" s="44">
        <v>0.74</v>
      </c>
      <c r="D62" s="44">
        <v>2.46</v>
      </c>
      <c r="E62" s="44">
        <v>-5.95</v>
      </c>
      <c r="F62" s="44">
        <v>-5.95</v>
      </c>
      <c r="G62" s="44">
        <v>0</v>
      </c>
    </row>
    <row r="63" spans="1:7" x14ac:dyDescent="0.2">
      <c r="A63" s="43">
        <v>52</v>
      </c>
      <c r="B63" s="44">
        <v>12.84</v>
      </c>
      <c r="C63" s="44">
        <v>0.75</v>
      </c>
      <c r="D63" s="44">
        <v>2.48</v>
      </c>
      <c r="E63" s="44">
        <v>-5.97</v>
      </c>
      <c r="F63" s="44">
        <v>-5.97</v>
      </c>
      <c r="G63" s="44">
        <v>0</v>
      </c>
    </row>
    <row r="64" spans="1:7" x14ac:dyDescent="0.2">
      <c r="A64" s="43">
        <v>53</v>
      </c>
      <c r="B64" s="44">
        <v>13.08</v>
      </c>
      <c r="C64" s="44">
        <v>0.77</v>
      </c>
      <c r="D64" s="44">
        <v>2.5099999999999998</v>
      </c>
      <c r="E64" s="44">
        <v>-6</v>
      </c>
      <c r="F64" s="44">
        <v>-6</v>
      </c>
      <c r="G64" s="44">
        <v>0</v>
      </c>
    </row>
    <row r="65" spans="1:7" x14ac:dyDescent="0.2">
      <c r="A65" s="43">
        <v>54</v>
      </c>
      <c r="B65" s="44">
        <v>13.34</v>
      </c>
      <c r="C65" s="44">
        <v>0.78</v>
      </c>
      <c r="D65" s="44">
        <v>2.52</v>
      </c>
      <c r="E65" s="44">
        <v>-6.02</v>
      </c>
      <c r="F65" s="44">
        <v>-6.02</v>
      </c>
      <c r="G65" s="44">
        <v>0</v>
      </c>
    </row>
    <row r="66" spans="1:7" x14ac:dyDescent="0.2">
      <c r="A66" s="43">
        <v>55</v>
      </c>
      <c r="B66" s="44">
        <v>13.6</v>
      </c>
      <c r="C66" s="44">
        <v>0.8</v>
      </c>
      <c r="D66" s="44">
        <v>2.54</v>
      </c>
      <c r="E66" s="44">
        <v>-6.05</v>
      </c>
      <c r="F66" s="44">
        <v>-6.05</v>
      </c>
      <c r="G66" s="44">
        <v>0</v>
      </c>
    </row>
    <row r="67" spans="1:7" x14ac:dyDescent="0.2">
      <c r="A67" s="43">
        <v>56</v>
      </c>
      <c r="B67" s="44">
        <v>13.87</v>
      </c>
      <c r="C67" s="44">
        <v>0.81</v>
      </c>
      <c r="D67" s="44">
        <v>2.5499999999999998</v>
      </c>
      <c r="E67" s="44">
        <v>-6.08</v>
      </c>
      <c r="F67" s="44">
        <v>-6.08</v>
      </c>
      <c r="G67" s="44">
        <v>0</v>
      </c>
    </row>
    <row r="68" spans="1:7" x14ac:dyDescent="0.2">
      <c r="A68" s="43">
        <v>57</v>
      </c>
      <c r="B68" s="44">
        <v>14.14</v>
      </c>
      <c r="C68" s="44">
        <v>0.83</v>
      </c>
      <c r="D68" s="44">
        <v>2.56</v>
      </c>
      <c r="E68" s="44">
        <v>-6.1</v>
      </c>
      <c r="F68" s="44">
        <v>-6.1</v>
      </c>
      <c r="G68" s="44">
        <v>0</v>
      </c>
    </row>
    <row r="69" spans="1:7" x14ac:dyDescent="0.2">
      <c r="A69" s="43">
        <v>58</v>
      </c>
      <c r="B69" s="44">
        <v>14.43</v>
      </c>
      <c r="C69" s="44">
        <v>0.85</v>
      </c>
      <c r="D69" s="44">
        <v>2.57</v>
      </c>
      <c r="E69" s="44">
        <v>-6.14</v>
      </c>
      <c r="F69" s="44">
        <v>-6.14</v>
      </c>
      <c r="G69" s="44">
        <v>0</v>
      </c>
    </row>
    <row r="70" spans="1:7" x14ac:dyDescent="0.2">
      <c r="A70" s="43">
        <v>59</v>
      </c>
      <c r="B70" s="44">
        <v>14.73</v>
      </c>
      <c r="C70" s="44">
        <v>0.86</v>
      </c>
      <c r="D70" s="44">
        <v>2.58</v>
      </c>
      <c r="E70" s="44">
        <v>-6.17</v>
      </c>
      <c r="F70" s="44">
        <v>-6.17</v>
      </c>
      <c r="G70" s="44">
        <v>0</v>
      </c>
    </row>
    <row r="71" spans="1:7" x14ac:dyDescent="0.2">
      <c r="A71" s="43">
        <v>60</v>
      </c>
      <c r="B71" s="44">
        <v>15.03</v>
      </c>
      <c r="C71" s="44">
        <v>0.88</v>
      </c>
      <c r="D71" s="44">
        <v>2.58</v>
      </c>
      <c r="E71" s="44">
        <v>-6.2</v>
      </c>
      <c r="F71" s="44">
        <v>-6.2</v>
      </c>
      <c r="G71" s="44">
        <v>0</v>
      </c>
    </row>
    <row r="72" spans="1:7" x14ac:dyDescent="0.2">
      <c r="A72" s="43">
        <v>61</v>
      </c>
      <c r="B72" s="44">
        <v>15.35</v>
      </c>
      <c r="C72" s="44">
        <v>0.9</v>
      </c>
      <c r="D72" s="44">
        <v>2.58</v>
      </c>
      <c r="E72" s="44">
        <v>-5.58</v>
      </c>
      <c r="F72" s="44">
        <v>-5.58</v>
      </c>
      <c r="G72" s="44">
        <v>0</v>
      </c>
    </row>
    <row r="73" spans="1:7" x14ac:dyDescent="0.2">
      <c r="A73" s="43">
        <v>62</v>
      </c>
      <c r="B73" s="44">
        <v>15.69</v>
      </c>
      <c r="C73" s="44">
        <v>0.91</v>
      </c>
      <c r="D73" s="44">
        <v>2.58</v>
      </c>
      <c r="E73" s="44">
        <v>-4.7</v>
      </c>
      <c r="F73" s="44">
        <v>-4.7</v>
      </c>
      <c r="G73" s="44">
        <v>0</v>
      </c>
    </row>
    <row r="74" spans="1:7" x14ac:dyDescent="0.2">
      <c r="A74" s="43">
        <v>63</v>
      </c>
      <c r="B74" s="44">
        <v>16.03</v>
      </c>
      <c r="C74" s="44">
        <v>0.93</v>
      </c>
      <c r="D74" s="44">
        <v>2.58</v>
      </c>
      <c r="E74" s="44">
        <v>-3.81</v>
      </c>
      <c r="F74" s="44">
        <v>-3.81</v>
      </c>
      <c r="G74" s="44">
        <v>0</v>
      </c>
    </row>
    <row r="75" spans="1:7" x14ac:dyDescent="0.2">
      <c r="A75" s="43">
        <v>64</v>
      </c>
      <c r="B75" s="44">
        <v>16.39</v>
      </c>
      <c r="C75" s="44">
        <v>0.95</v>
      </c>
      <c r="D75" s="44">
        <v>2.57</v>
      </c>
      <c r="E75" s="44">
        <v>-2.89</v>
      </c>
      <c r="F75" s="44">
        <v>-2.89</v>
      </c>
      <c r="G75" s="44">
        <v>0</v>
      </c>
    </row>
    <row r="76" spans="1:7" x14ac:dyDescent="0.2">
      <c r="A76" s="43">
        <v>65</v>
      </c>
      <c r="B76" s="44">
        <v>16.77</v>
      </c>
      <c r="C76" s="44">
        <v>0.97</v>
      </c>
      <c r="D76" s="44">
        <v>2.5499999999999998</v>
      </c>
      <c r="E76" s="44">
        <v>-1.95</v>
      </c>
      <c r="F76" s="44">
        <v>-1.95</v>
      </c>
      <c r="G76" s="44">
        <v>0</v>
      </c>
    </row>
    <row r="77" spans="1:7" x14ac:dyDescent="0.2">
      <c r="A77" s="43">
        <v>66</v>
      </c>
      <c r="B77" s="44">
        <v>17.170000000000002</v>
      </c>
      <c r="C77" s="44">
        <v>0.99</v>
      </c>
      <c r="D77" s="44">
        <v>2.52</v>
      </c>
      <c r="E77" s="44">
        <v>-0.99</v>
      </c>
      <c r="F77" s="44">
        <v>-0.99</v>
      </c>
      <c r="G77" s="44">
        <v>0</v>
      </c>
    </row>
  </sheetData>
  <sheetProtection algorithmName="SHA-512" hashValue="QK+P4bPiacfWug73BdNNGkfnEzdYLtjfsYuT5WjU6aYx9rEvjNxC+P7IdxUvsdrXLGZG/RPLBhwtGVmySiLECQ==" saltValue="Nnl6gcG2804ZDYK/WQFvCw==" spinCount="100000" sheet="1" objects="1" scenarios="1"/>
  <conditionalFormatting sqref="A6:A21">
    <cfRule type="expression" dxfId="513" priority="11" stopIfTrue="1">
      <formula>MOD(ROW(),2)=0</formula>
    </cfRule>
    <cfRule type="expression" dxfId="512" priority="12" stopIfTrue="1">
      <formula>MOD(ROW(),2)&lt;&gt;0</formula>
    </cfRule>
  </conditionalFormatting>
  <conditionalFormatting sqref="A26:A77">
    <cfRule type="expression" dxfId="511" priority="15" stopIfTrue="1">
      <formula>MOD(ROW(),2)=0</formula>
    </cfRule>
    <cfRule type="expression" dxfId="510" priority="16" stopIfTrue="1">
      <formula>MOD(ROW(),2)&lt;&gt;0</formula>
    </cfRule>
  </conditionalFormatting>
  <conditionalFormatting sqref="B18:B19">
    <cfRule type="expression" dxfId="509" priority="1" stopIfTrue="1">
      <formula>MOD(ROW(),2)=0</formula>
    </cfRule>
    <cfRule type="expression" dxfId="508" priority="2" stopIfTrue="1">
      <formula>MOD(ROW(),2)&lt;&gt;0</formula>
    </cfRule>
  </conditionalFormatting>
  <conditionalFormatting sqref="B6:G17 C18:G19 B20:G21">
    <cfRule type="expression" dxfId="507" priority="13" stopIfTrue="1">
      <formula>MOD(ROW(),2)=0</formula>
    </cfRule>
    <cfRule type="expression" dxfId="506" priority="14" stopIfTrue="1">
      <formula>MOD(ROW(),2)&lt;&gt;0</formula>
    </cfRule>
  </conditionalFormatting>
  <conditionalFormatting sqref="B26:G77">
    <cfRule type="expression" dxfId="505" priority="17" stopIfTrue="1">
      <formula>MOD(ROW(),2)=0</formula>
    </cfRule>
    <cfRule type="expression" dxfId="504" priority="18" stopIfTrue="1">
      <formula>MOD(ROW(),2)&lt;&gt;0</formula>
    </cfRule>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6590D-2103-4444-834F-0A6CCE7567E0}">
  <sheetPr codeName="Sheet14"/>
  <dimension ref="A1:G78"/>
  <sheetViews>
    <sheetView showGridLines="0"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LGPS_NI - Consolidated Factor Spreadsheet</v>
      </c>
    </row>
    <row r="3" spans="1:7" s="1" customFormat="1" ht="15.75" x14ac:dyDescent="0.25">
      <c r="A3" s="30" t="s">
        <v>2</v>
      </c>
      <c r="B3" s="3" t="str">
        <f>TABLE_FACTOR_TYPE_1 &amp; " - x-" &amp; TABLE_SERIES_NUMBER_1</f>
        <v>CETV - x-207</v>
      </c>
    </row>
    <row r="6" spans="1:7" x14ac:dyDescent="0.2">
      <c r="A6" s="40" t="s">
        <v>361</v>
      </c>
      <c r="B6" s="47" t="s">
        <v>362</v>
      </c>
      <c r="C6" s="47"/>
      <c r="D6" s="47"/>
      <c r="E6" s="47"/>
      <c r="F6" s="47"/>
      <c r="G6" s="47"/>
    </row>
    <row r="7" spans="1:7" x14ac:dyDescent="0.2">
      <c r="A7" s="40" t="s">
        <v>363</v>
      </c>
      <c r="B7" s="47" t="s">
        <v>31</v>
      </c>
      <c r="C7" s="47"/>
      <c r="D7" s="47"/>
      <c r="E7" s="47"/>
      <c r="F7" s="47"/>
      <c r="G7" s="47"/>
    </row>
    <row r="8" spans="1:7" x14ac:dyDescent="0.2">
      <c r="A8" s="40" t="s">
        <v>149</v>
      </c>
      <c r="B8" s="47" t="s">
        <v>162</v>
      </c>
      <c r="C8" s="47"/>
      <c r="D8" s="47"/>
      <c r="E8" s="47"/>
      <c r="F8" s="47"/>
      <c r="G8" s="47"/>
    </row>
    <row r="9" spans="1:7" x14ac:dyDescent="0.2">
      <c r="A9" s="40" t="s">
        <v>150</v>
      </c>
      <c r="B9" s="47" t="s">
        <v>163</v>
      </c>
      <c r="C9" s="47"/>
      <c r="D9" s="47"/>
      <c r="E9" s="47"/>
      <c r="F9" s="47"/>
      <c r="G9" s="47"/>
    </row>
    <row r="10" spans="1:7" x14ac:dyDescent="0.2">
      <c r="A10" s="40" t="s">
        <v>6</v>
      </c>
      <c r="B10" s="47" t="s">
        <v>183</v>
      </c>
      <c r="C10" s="47"/>
      <c r="D10" s="47"/>
      <c r="E10" s="47"/>
      <c r="F10" s="47"/>
      <c r="G10" s="47"/>
    </row>
    <row r="11" spans="1:7" x14ac:dyDescent="0.2">
      <c r="A11" s="40" t="s">
        <v>151</v>
      </c>
      <c r="B11" s="47" t="s">
        <v>165</v>
      </c>
      <c r="C11" s="47"/>
      <c r="D11" s="47"/>
      <c r="E11" s="47"/>
      <c r="F11" s="47"/>
      <c r="G11" s="47"/>
    </row>
    <row r="12" spans="1:7" x14ac:dyDescent="0.2">
      <c r="A12" s="40" t="s">
        <v>152</v>
      </c>
      <c r="B12" s="47" t="s">
        <v>166</v>
      </c>
      <c r="C12" s="47"/>
      <c r="D12" s="47"/>
      <c r="E12" s="47"/>
      <c r="F12" s="47"/>
      <c r="G12" s="47"/>
    </row>
    <row r="13" spans="1:7" x14ac:dyDescent="0.2">
      <c r="A13" s="40" t="s">
        <v>364</v>
      </c>
      <c r="B13" s="47">
        <v>0</v>
      </c>
      <c r="C13" s="47"/>
      <c r="D13" s="47"/>
      <c r="E13" s="47"/>
      <c r="F13" s="47"/>
      <c r="G13" s="47"/>
    </row>
    <row r="14" spans="1:7" x14ac:dyDescent="0.2">
      <c r="A14" s="40" t="s">
        <v>154</v>
      </c>
      <c r="B14" s="47">
        <v>207</v>
      </c>
      <c r="C14" s="47"/>
      <c r="D14" s="47"/>
      <c r="E14" s="47"/>
      <c r="F14" s="47"/>
      <c r="G14" s="47"/>
    </row>
    <row r="15" spans="1:7" x14ac:dyDescent="0.2">
      <c r="A15" s="40" t="s">
        <v>365</v>
      </c>
      <c r="B15" s="47" t="s">
        <v>184</v>
      </c>
      <c r="C15" s="47"/>
      <c r="D15" s="47"/>
      <c r="E15" s="47"/>
      <c r="F15" s="47"/>
      <c r="G15" s="47"/>
    </row>
    <row r="16" spans="1:7" x14ac:dyDescent="0.2">
      <c r="A16" s="40" t="s">
        <v>156</v>
      </c>
      <c r="B16" s="47" t="s">
        <v>185</v>
      </c>
      <c r="C16" s="47"/>
      <c r="D16" s="47"/>
      <c r="E16" s="47"/>
      <c r="F16" s="47"/>
      <c r="G16" s="47"/>
    </row>
    <row r="17" spans="1:7" x14ac:dyDescent="0.2">
      <c r="A17" s="41" t="s">
        <v>366</v>
      </c>
      <c r="B17" s="47"/>
      <c r="C17" s="47"/>
      <c r="D17" s="47"/>
      <c r="E17" s="47"/>
      <c r="F17" s="47"/>
      <c r="G17" s="47"/>
    </row>
    <row r="18" spans="1:7" x14ac:dyDescent="0.2">
      <c r="A18" s="40" t="s">
        <v>158</v>
      </c>
      <c r="B18" s="48">
        <v>46175</v>
      </c>
      <c r="C18" s="48"/>
      <c r="D18" s="48"/>
      <c r="E18" s="48"/>
      <c r="F18" s="48"/>
      <c r="G18" s="48"/>
    </row>
    <row r="19" spans="1:7" x14ac:dyDescent="0.2">
      <c r="A19" s="40" t="s">
        <v>159</v>
      </c>
      <c r="B19" s="48">
        <v>46161</v>
      </c>
      <c r="C19" s="48"/>
      <c r="D19" s="48"/>
      <c r="E19" s="48"/>
      <c r="F19" s="48"/>
      <c r="G19" s="48"/>
    </row>
    <row r="20" spans="1:7" x14ac:dyDescent="0.2">
      <c r="A20" s="40" t="s">
        <v>160</v>
      </c>
      <c r="B20" s="47" t="s">
        <v>169</v>
      </c>
      <c r="C20" s="47"/>
      <c r="D20" s="47"/>
      <c r="E20" s="47"/>
      <c r="F20" s="47"/>
      <c r="G20" s="47"/>
    </row>
    <row r="21" spans="1:7" x14ac:dyDescent="0.2">
      <c r="A21" s="40" t="s">
        <v>367</v>
      </c>
      <c r="B21" s="47" t="s">
        <v>82</v>
      </c>
      <c r="C21" s="47"/>
      <c r="D21" s="47"/>
      <c r="E21" s="47"/>
      <c r="F21" s="47"/>
      <c r="G21" s="47"/>
    </row>
    <row r="23" spans="1:7" x14ac:dyDescent="0.2">
      <c r="A23" s="23" t="str">
        <f>HYPERLINK("#'Factor List'!A1", "Back to Factor List")</f>
        <v>Back to Factor List</v>
      </c>
      <c r="B23" s="23" t="str">
        <f>HYPERLINK("#'Assumptions'!A1", "Assumptions")</f>
        <v>Assumptions</v>
      </c>
    </row>
    <row r="26" spans="1:7" s="56" customFormat="1" ht="25.5" x14ac:dyDescent="0.2">
      <c r="A26" s="55" t="s">
        <v>368</v>
      </c>
      <c r="B26" s="55" t="s">
        <v>369</v>
      </c>
      <c r="C26" s="55" t="s">
        <v>370</v>
      </c>
      <c r="D26" s="55" t="s">
        <v>371</v>
      </c>
      <c r="E26" s="55" t="s">
        <v>372</v>
      </c>
      <c r="F26" s="55" t="s">
        <v>373</v>
      </c>
      <c r="G26" s="55" t="s">
        <v>374</v>
      </c>
    </row>
    <row r="27" spans="1:7" x14ac:dyDescent="0.2">
      <c r="A27" s="43">
        <v>16</v>
      </c>
      <c r="B27" s="44">
        <v>6.43</v>
      </c>
      <c r="C27" s="44">
        <v>0.36</v>
      </c>
      <c r="D27" s="44">
        <v>1.3</v>
      </c>
      <c r="E27" s="44">
        <v>-2.38</v>
      </c>
      <c r="F27" s="44">
        <v>-2.38</v>
      </c>
      <c r="G27" s="44">
        <v>0</v>
      </c>
    </row>
    <row r="28" spans="1:7" x14ac:dyDescent="0.2">
      <c r="A28" s="43">
        <v>17</v>
      </c>
      <c r="B28" s="44">
        <v>6.54</v>
      </c>
      <c r="C28" s="44">
        <v>0.37</v>
      </c>
      <c r="D28" s="44">
        <v>1.38</v>
      </c>
      <c r="E28" s="44">
        <v>-2.38</v>
      </c>
      <c r="F28" s="44">
        <v>-2.38</v>
      </c>
      <c r="G28" s="44">
        <v>0</v>
      </c>
    </row>
    <row r="29" spans="1:7" x14ac:dyDescent="0.2">
      <c r="A29" s="43">
        <v>18</v>
      </c>
      <c r="B29" s="44">
        <v>6.66</v>
      </c>
      <c r="C29" s="44">
        <v>0.38</v>
      </c>
      <c r="D29" s="44">
        <v>1.46</v>
      </c>
      <c r="E29" s="44">
        <v>-2.39</v>
      </c>
      <c r="F29" s="44">
        <v>-2.39</v>
      </c>
      <c r="G29" s="44">
        <v>0</v>
      </c>
    </row>
    <row r="30" spans="1:7" x14ac:dyDescent="0.2">
      <c r="A30" s="43">
        <v>19</v>
      </c>
      <c r="B30" s="44">
        <v>6.77</v>
      </c>
      <c r="C30" s="44">
        <v>0.38</v>
      </c>
      <c r="D30" s="44">
        <v>1.51</v>
      </c>
      <c r="E30" s="44">
        <v>-2.39</v>
      </c>
      <c r="F30" s="44">
        <v>-2.39</v>
      </c>
      <c r="G30" s="44">
        <v>0</v>
      </c>
    </row>
    <row r="31" spans="1:7" x14ac:dyDescent="0.2">
      <c r="A31" s="43">
        <v>20</v>
      </c>
      <c r="B31" s="44">
        <v>6.89</v>
      </c>
      <c r="C31" s="44">
        <v>0.39</v>
      </c>
      <c r="D31" s="44">
        <v>1.54</v>
      </c>
      <c r="E31" s="44">
        <v>-2.4</v>
      </c>
      <c r="F31" s="44">
        <v>-2.4</v>
      </c>
      <c r="G31" s="44">
        <v>0</v>
      </c>
    </row>
    <row r="32" spans="1:7" x14ac:dyDescent="0.2">
      <c r="A32" s="43">
        <v>21</v>
      </c>
      <c r="B32" s="44">
        <v>7.02</v>
      </c>
      <c r="C32" s="44">
        <v>0.4</v>
      </c>
      <c r="D32" s="44">
        <v>1.57</v>
      </c>
      <c r="E32" s="44">
        <v>-2.4</v>
      </c>
      <c r="F32" s="44">
        <v>-2.4</v>
      </c>
      <c r="G32" s="44">
        <v>0</v>
      </c>
    </row>
    <row r="33" spans="1:7" x14ac:dyDescent="0.2">
      <c r="A33" s="43">
        <v>22</v>
      </c>
      <c r="B33" s="44">
        <v>7.14</v>
      </c>
      <c r="C33" s="44">
        <v>0.41</v>
      </c>
      <c r="D33" s="44">
        <v>1.59</v>
      </c>
      <c r="E33" s="44">
        <v>-2.41</v>
      </c>
      <c r="F33" s="44">
        <v>-2.41</v>
      </c>
      <c r="G33" s="44">
        <v>0</v>
      </c>
    </row>
    <row r="34" spans="1:7" x14ac:dyDescent="0.2">
      <c r="A34" s="43">
        <v>23</v>
      </c>
      <c r="B34" s="44">
        <v>7.27</v>
      </c>
      <c r="C34" s="44">
        <v>0.41</v>
      </c>
      <c r="D34" s="44">
        <v>1.62</v>
      </c>
      <c r="E34" s="44">
        <v>-2.41</v>
      </c>
      <c r="F34" s="44">
        <v>-2.41</v>
      </c>
      <c r="G34" s="44">
        <v>0</v>
      </c>
    </row>
    <row r="35" spans="1:7" x14ac:dyDescent="0.2">
      <c r="A35" s="43">
        <v>24</v>
      </c>
      <c r="B35" s="44">
        <v>7.39</v>
      </c>
      <c r="C35" s="44">
        <v>0.42</v>
      </c>
      <c r="D35" s="44">
        <v>1.65</v>
      </c>
      <c r="E35" s="44">
        <v>-2.42</v>
      </c>
      <c r="F35" s="44">
        <v>-2.42</v>
      </c>
      <c r="G35" s="44">
        <v>0</v>
      </c>
    </row>
    <row r="36" spans="1:7" x14ac:dyDescent="0.2">
      <c r="A36" s="43">
        <v>25</v>
      </c>
      <c r="B36" s="44">
        <v>7.53</v>
      </c>
      <c r="C36" s="44">
        <v>0.43</v>
      </c>
      <c r="D36" s="44">
        <v>1.68</v>
      </c>
      <c r="E36" s="44">
        <v>-2.42</v>
      </c>
      <c r="F36" s="44">
        <v>-2.42</v>
      </c>
      <c r="G36" s="44">
        <v>0</v>
      </c>
    </row>
    <row r="37" spans="1:7" x14ac:dyDescent="0.2">
      <c r="A37" s="43">
        <v>26</v>
      </c>
      <c r="B37" s="44">
        <v>7.66</v>
      </c>
      <c r="C37" s="44">
        <v>0.44</v>
      </c>
      <c r="D37" s="44">
        <v>1.71</v>
      </c>
      <c r="E37" s="44">
        <v>-2.4300000000000002</v>
      </c>
      <c r="F37" s="44">
        <v>-2.4300000000000002</v>
      </c>
      <c r="G37" s="44">
        <v>0</v>
      </c>
    </row>
    <row r="38" spans="1:7" x14ac:dyDescent="0.2">
      <c r="A38" s="43">
        <v>27</v>
      </c>
      <c r="B38" s="44">
        <v>7.79</v>
      </c>
      <c r="C38" s="44">
        <v>0.45</v>
      </c>
      <c r="D38" s="44">
        <v>1.73</v>
      </c>
      <c r="E38" s="44">
        <v>-2.4300000000000002</v>
      </c>
      <c r="F38" s="44">
        <v>-2.4300000000000002</v>
      </c>
      <c r="G38" s="44">
        <v>0</v>
      </c>
    </row>
    <row r="39" spans="1:7" x14ac:dyDescent="0.2">
      <c r="A39" s="43">
        <v>28</v>
      </c>
      <c r="B39" s="44">
        <v>7.93</v>
      </c>
      <c r="C39" s="44">
        <v>0.46</v>
      </c>
      <c r="D39" s="44">
        <v>1.76</v>
      </c>
      <c r="E39" s="44">
        <v>-2.44</v>
      </c>
      <c r="F39" s="44">
        <v>-2.44</v>
      </c>
      <c r="G39" s="44">
        <v>0</v>
      </c>
    </row>
    <row r="40" spans="1:7" x14ac:dyDescent="0.2">
      <c r="A40" s="43">
        <v>29</v>
      </c>
      <c r="B40" s="44">
        <v>8.07</v>
      </c>
      <c r="C40" s="44">
        <v>0.47</v>
      </c>
      <c r="D40" s="44">
        <v>1.79</v>
      </c>
      <c r="E40" s="44">
        <v>-2.44</v>
      </c>
      <c r="F40" s="44">
        <v>-2.44</v>
      </c>
      <c r="G40" s="44">
        <v>0</v>
      </c>
    </row>
    <row r="41" spans="1:7" x14ac:dyDescent="0.2">
      <c r="A41" s="43">
        <v>30</v>
      </c>
      <c r="B41" s="44">
        <v>8.2100000000000009</v>
      </c>
      <c r="C41" s="44">
        <v>0.48</v>
      </c>
      <c r="D41" s="44">
        <v>1.82</v>
      </c>
      <c r="E41" s="44">
        <v>-2.4500000000000002</v>
      </c>
      <c r="F41" s="44">
        <v>-2.4500000000000002</v>
      </c>
      <c r="G41" s="44">
        <v>0</v>
      </c>
    </row>
    <row r="42" spans="1:7" x14ac:dyDescent="0.2">
      <c r="A42" s="43">
        <v>31</v>
      </c>
      <c r="B42" s="44">
        <v>8.36</v>
      </c>
      <c r="C42" s="44">
        <v>0.49</v>
      </c>
      <c r="D42" s="44">
        <v>1.86</v>
      </c>
      <c r="E42" s="44">
        <v>-2.4500000000000002</v>
      </c>
      <c r="F42" s="44">
        <v>-2.4500000000000002</v>
      </c>
      <c r="G42" s="44">
        <v>0</v>
      </c>
    </row>
    <row r="43" spans="1:7" x14ac:dyDescent="0.2">
      <c r="A43" s="43">
        <v>32</v>
      </c>
      <c r="B43" s="44">
        <v>8.51</v>
      </c>
      <c r="C43" s="44">
        <v>0.5</v>
      </c>
      <c r="D43" s="44">
        <v>1.89</v>
      </c>
      <c r="E43" s="44">
        <v>-2.46</v>
      </c>
      <c r="F43" s="44">
        <v>-2.46</v>
      </c>
      <c r="G43" s="44">
        <v>0</v>
      </c>
    </row>
    <row r="44" spans="1:7" x14ac:dyDescent="0.2">
      <c r="A44" s="43">
        <v>33</v>
      </c>
      <c r="B44" s="44">
        <v>8.66</v>
      </c>
      <c r="C44" s="44">
        <v>0.51</v>
      </c>
      <c r="D44" s="44">
        <v>1.92</v>
      </c>
      <c r="E44" s="44">
        <v>-2.4700000000000002</v>
      </c>
      <c r="F44" s="44">
        <v>-2.4700000000000002</v>
      </c>
      <c r="G44" s="44">
        <v>0</v>
      </c>
    </row>
    <row r="45" spans="1:7" x14ac:dyDescent="0.2">
      <c r="A45" s="43">
        <v>34</v>
      </c>
      <c r="B45" s="44">
        <v>8.81</v>
      </c>
      <c r="C45" s="44">
        <v>0.52</v>
      </c>
      <c r="D45" s="44">
        <v>1.95</v>
      </c>
      <c r="E45" s="44">
        <v>-2.4700000000000002</v>
      </c>
      <c r="F45" s="44">
        <v>-2.4700000000000002</v>
      </c>
      <c r="G45" s="44">
        <v>0</v>
      </c>
    </row>
    <row r="46" spans="1:7" x14ac:dyDescent="0.2">
      <c r="A46" s="43">
        <v>35</v>
      </c>
      <c r="B46" s="44">
        <v>8.9600000000000009</v>
      </c>
      <c r="C46" s="44">
        <v>0.53</v>
      </c>
      <c r="D46" s="44">
        <v>1.98</v>
      </c>
      <c r="E46" s="44">
        <v>-2.48</v>
      </c>
      <c r="F46" s="44">
        <v>-2.48</v>
      </c>
      <c r="G46" s="44">
        <v>0</v>
      </c>
    </row>
    <row r="47" spans="1:7" x14ac:dyDescent="0.2">
      <c r="A47" s="43">
        <v>36</v>
      </c>
      <c r="B47" s="44">
        <v>9.1199999999999992</v>
      </c>
      <c r="C47" s="44">
        <v>0.54</v>
      </c>
      <c r="D47" s="44">
        <v>2.02</v>
      </c>
      <c r="E47" s="44">
        <v>-2.48</v>
      </c>
      <c r="F47" s="44">
        <v>-2.48</v>
      </c>
      <c r="G47" s="44">
        <v>0</v>
      </c>
    </row>
    <row r="48" spans="1:7" x14ac:dyDescent="0.2">
      <c r="A48" s="43">
        <v>37</v>
      </c>
      <c r="B48" s="44">
        <v>9.2799999999999994</v>
      </c>
      <c r="C48" s="44">
        <v>0.55000000000000004</v>
      </c>
      <c r="D48" s="44">
        <v>2.0499999999999998</v>
      </c>
      <c r="E48" s="44">
        <v>-2.4900000000000002</v>
      </c>
      <c r="F48" s="44">
        <v>-2.4900000000000002</v>
      </c>
      <c r="G48" s="44">
        <v>0</v>
      </c>
    </row>
    <row r="49" spans="1:7" x14ac:dyDescent="0.2">
      <c r="A49" s="43">
        <v>38</v>
      </c>
      <c r="B49" s="44">
        <v>9.4499999999999993</v>
      </c>
      <c r="C49" s="44">
        <v>0.56000000000000005</v>
      </c>
      <c r="D49" s="44">
        <v>2.09</v>
      </c>
      <c r="E49" s="44">
        <v>-2.4900000000000002</v>
      </c>
      <c r="F49" s="44">
        <v>-2.4900000000000002</v>
      </c>
      <c r="G49" s="44">
        <v>0</v>
      </c>
    </row>
    <row r="50" spans="1:7" x14ac:dyDescent="0.2">
      <c r="A50" s="43">
        <v>39</v>
      </c>
      <c r="B50" s="44">
        <v>9.6199999999999992</v>
      </c>
      <c r="C50" s="44">
        <v>0.56999999999999995</v>
      </c>
      <c r="D50" s="44">
        <v>2.12</v>
      </c>
      <c r="E50" s="44">
        <v>-2.5</v>
      </c>
      <c r="F50" s="44">
        <v>-2.5</v>
      </c>
      <c r="G50" s="44">
        <v>0</v>
      </c>
    </row>
    <row r="51" spans="1:7" x14ac:dyDescent="0.2">
      <c r="A51" s="43">
        <v>40</v>
      </c>
      <c r="B51" s="44">
        <v>9.7899999999999991</v>
      </c>
      <c r="C51" s="44">
        <v>0.57999999999999996</v>
      </c>
      <c r="D51" s="44">
        <v>2.15</v>
      </c>
      <c r="E51" s="44">
        <v>-2.5</v>
      </c>
      <c r="F51" s="44">
        <v>-2.5</v>
      </c>
      <c r="G51" s="44">
        <v>0</v>
      </c>
    </row>
    <row r="52" spans="1:7" x14ac:dyDescent="0.2">
      <c r="A52" s="43">
        <v>41</v>
      </c>
      <c r="B52" s="44">
        <v>9.9600000000000009</v>
      </c>
      <c r="C52" s="44">
        <v>0.59</v>
      </c>
      <c r="D52" s="44">
        <v>2.19</v>
      </c>
      <c r="E52" s="44">
        <v>-2.5099999999999998</v>
      </c>
      <c r="F52" s="44">
        <v>-2.5099999999999998</v>
      </c>
      <c r="G52" s="44">
        <v>0</v>
      </c>
    </row>
    <row r="53" spans="1:7" x14ac:dyDescent="0.2">
      <c r="A53" s="43">
        <v>42</v>
      </c>
      <c r="B53" s="44">
        <v>10.14</v>
      </c>
      <c r="C53" s="44">
        <v>0.6</v>
      </c>
      <c r="D53" s="44">
        <v>2.2200000000000002</v>
      </c>
      <c r="E53" s="44">
        <v>-2.52</v>
      </c>
      <c r="F53" s="44">
        <v>-2.52</v>
      </c>
      <c r="G53" s="44">
        <v>0</v>
      </c>
    </row>
    <row r="54" spans="1:7" x14ac:dyDescent="0.2">
      <c r="A54" s="43">
        <v>43</v>
      </c>
      <c r="B54" s="44">
        <v>10.32</v>
      </c>
      <c r="C54" s="44">
        <v>0.62</v>
      </c>
      <c r="D54" s="44">
        <v>2.25</v>
      </c>
      <c r="E54" s="44">
        <v>-2.52</v>
      </c>
      <c r="F54" s="44">
        <v>-2.52</v>
      </c>
      <c r="G54" s="44">
        <v>0</v>
      </c>
    </row>
    <row r="55" spans="1:7" x14ac:dyDescent="0.2">
      <c r="A55" s="43">
        <v>44</v>
      </c>
      <c r="B55" s="44">
        <v>10.51</v>
      </c>
      <c r="C55" s="44">
        <v>0.63</v>
      </c>
      <c r="D55" s="44">
        <v>2.2799999999999998</v>
      </c>
      <c r="E55" s="44">
        <v>-2.5299999999999998</v>
      </c>
      <c r="F55" s="44">
        <v>-2.5299999999999998</v>
      </c>
      <c r="G55" s="44">
        <v>0</v>
      </c>
    </row>
    <row r="56" spans="1:7" x14ac:dyDescent="0.2">
      <c r="A56" s="43">
        <v>45</v>
      </c>
      <c r="B56" s="44">
        <v>10.69</v>
      </c>
      <c r="C56" s="44">
        <v>0.64</v>
      </c>
      <c r="D56" s="44">
        <v>2.3199999999999998</v>
      </c>
      <c r="E56" s="44">
        <v>-2.54</v>
      </c>
      <c r="F56" s="44">
        <v>-2.54</v>
      </c>
      <c r="G56" s="44">
        <v>0</v>
      </c>
    </row>
    <row r="57" spans="1:7" x14ac:dyDescent="0.2">
      <c r="A57" s="43">
        <v>46</v>
      </c>
      <c r="B57" s="44">
        <v>10.89</v>
      </c>
      <c r="C57" s="44">
        <v>0.65</v>
      </c>
      <c r="D57" s="44">
        <v>2.35</v>
      </c>
      <c r="E57" s="44">
        <v>-2.54</v>
      </c>
      <c r="F57" s="44">
        <v>-2.54</v>
      </c>
      <c r="G57" s="44">
        <v>0</v>
      </c>
    </row>
    <row r="58" spans="1:7" x14ac:dyDescent="0.2">
      <c r="A58" s="43">
        <v>47</v>
      </c>
      <c r="B58" s="44">
        <v>11.09</v>
      </c>
      <c r="C58" s="44">
        <v>0.67</v>
      </c>
      <c r="D58" s="44">
        <v>2.37</v>
      </c>
      <c r="E58" s="44">
        <v>-2.5499999999999998</v>
      </c>
      <c r="F58" s="44">
        <v>-2.5499999999999998</v>
      </c>
      <c r="G58" s="44">
        <v>0</v>
      </c>
    </row>
    <row r="59" spans="1:7" x14ac:dyDescent="0.2">
      <c r="A59" s="43">
        <v>48</v>
      </c>
      <c r="B59" s="44">
        <v>11.29</v>
      </c>
      <c r="C59" s="44">
        <v>0.68</v>
      </c>
      <c r="D59" s="44">
        <v>2.4</v>
      </c>
      <c r="E59" s="44">
        <v>-2.56</v>
      </c>
      <c r="F59" s="44">
        <v>-2.56</v>
      </c>
      <c r="G59" s="44">
        <v>0</v>
      </c>
    </row>
    <row r="60" spans="1:7" x14ac:dyDescent="0.2">
      <c r="A60" s="43">
        <v>49</v>
      </c>
      <c r="B60" s="44">
        <v>11.5</v>
      </c>
      <c r="C60" s="44">
        <v>0.69</v>
      </c>
      <c r="D60" s="44">
        <v>2.4300000000000002</v>
      </c>
      <c r="E60" s="44">
        <v>-2.57</v>
      </c>
      <c r="F60" s="44">
        <v>-2.57</v>
      </c>
      <c r="G60" s="44">
        <v>0</v>
      </c>
    </row>
    <row r="61" spans="1:7" x14ac:dyDescent="0.2">
      <c r="A61" s="43">
        <v>50</v>
      </c>
      <c r="B61" s="44">
        <v>11.71</v>
      </c>
      <c r="C61" s="44">
        <v>0.71</v>
      </c>
      <c r="D61" s="44">
        <v>2.46</v>
      </c>
      <c r="E61" s="44">
        <v>-2.58</v>
      </c>
      <c r="F61" s="44">
        <v>-2.58</v>
      </c>
      <c r="G61" s="44">
        <v>0</v>
      </c>
    </row>
    <row r="62" spans="1:7" x14ac:dyDescent="0.2">
      <c r="A62" s="43">
        <v>51</v>
      </c>
      <c r="B62" s="44">
        <v>11.93</v>
      </c>
      <c r="C62" s="44">
        <v>0.72</v>
      </c>
      <c r="D62" s="44">
        <v>2.48</v>
      </c>
      <c r="E62" s="44">
        <v>-2.58</v>
      </c>
      <c r="F62" s="44">
        <v>-2.58</v>
      </c>
      <c r="G62" s="44">
        <v>0</v>
      </c>
    </row>
    <row r="63" spans="1:7" x14ac:dyDescent="0.2">
      <c r="A63" s="43">
        <v>52</v>
      </c>
      <c r="B63" s="44">
        <v>12.15</v>
      </c>
      <c r="C63" s="44">
        <v>0.74</v>
      </c>
      <c r="D63" s="44">
        <v>2.5099999999999998</v>
      </c>
      <c r="E63" s="44">
        <v>-2.59</v>
      </c>
      <c r="F63" s="44">
        <v>-2.59</v>
      </c>
      <c r="G63" s="44">
        <v>0</v>
      </c>
    </row>
    <row r="64" spans="1:7" x14ac:dyDescent="0.2">
      <c r="A64" s="43">
        <v>53</v>
      </c>
      <c r="B64" s="44">
        <v>12.38</v>
      </c>
      <c r="C64" s="44">
        <v>0.75</v>
      </c>
      <c r="D64" s="44">
        <v>2.5299999999999998</v>
      </c>
      <c r="E64" s="44">
        <v>-2.6</v>
      </c>
      <c r="F64" s="44">
        <v>-2.6</v>
      </c>
      <c r="G64" s="44">
        <v>0</v>
      </c>
    </row>
    <row r="65" spans="1:7" x14ac:dyDescent="0.2">
      <c r="A65" s="43">
        <v>54</v>
      </c>
      <c r="B65" s="44">
        <v>12.62</v>
      </c>
      <c r="C65" s="44">
        <v>0.77</v>
      </c>
      <c r="D65" s="44">
        <v>2.5499999999999998</v>
      </c>
      <c r="E65" s="44">
        <v>-2.61</v>
      </c>
      <c r="F65" s="44">
        <v>-2.61</v>
      </c>
      <c r="G65" s="44">
        <v>0</v>
      </c>
    </row>
    <row r="66" spans="1:7" x14ac:dyDescent="0.2">
      <c r="A66" s="43">
        <v>55</v>
      </c>
      <c r="B66" s="44">
        <v>12.86</v>
      </c>
      <c r="C66" s="44">
        <v>0.78</v>
      </c>
      <c r="D66" s="44">
        <v>2.56</v>
      </c>
      <c r="E66" s="44">
        <v>-2.62</v>
      </c>
      <c r="F66" s="44">
        <v>-2.62</v>
      </c>
      <c r="G66" s="44">
        <v>0</v>
      </c>
    </row>
    <row r="67" spans="1:7" x14ac:dyDescent="0.2">
      <c r="A67" s="43">
        <v>56</v>
      </c>
      <c r="B67" s="44">
        <v>13.12</v>
      </c>
      <c r="C67" s="44">
        <v>0.8</v>
      </c>
      <c r="D67" s="44">
        <v>2.58</v>
      </c>
      <c r="E67" s="44">
        <v>-2.63</v>
      </c>
      <c r="F67" s="44">
        <v>-2.63</v>
      </c>
      <c r="G67" s="44">
        <v>0</v>
      </c>
    </row>
    <row r="68" spans="1:7" x14ac:dyDescent="0.2">
      <c r="A68" s="43">
        <v>57</v>
      </c>
      <c r="B68" s="44">
        <v>13.38</v>
      </c>
      <c r="C68" s="44">
        <v>0.81</v>
      </c>
      <c r="D68" s="44">
        <v>2.59</v>
      </c>
      <c r="E68" s="44">
        <v>-2.65</v>
      </c>
      <c r="F68" s="44">
        <v>-2.65</v>
      </c>
      <c r="G68" s="44">
        <v>0</v>
      </c>
    </row>
    <row r="69" spans="1:7" x14ac:dyDescent="0.2">
      <c r="A69" s="43">
        <v>58</v>
      </c>
      <c r="B69" s="44">
        <v>13.65</v>
      </c>
      <c r="C69" s="44">
        <v>0.83</v>
      </c>
      <c r="D69" s="44">
        <v>2.6</v>
      </c>
      <c r="E69" s="44">
        <v>-2.66</v>
      </c>
      <c r="F69" s="44">
        <v>-2.66</v>
      </c>
      <c r="G69" s="44">
        <v>0</v>
      </c>
    </row>
    <row r="70" spans="1:7" x14ac:dyDescent="0.2">
      <c r="A70" s="43">
        <v>59</v>
      </c>
      <c r="B70" s="44">
        <v>13.92</v>
      </c>
      <c r="C70" s="44">
        <v>0.85</v>
      </c>
      <c r="D70" s="44">
        <v>2.6</v>
      </c>
      <c r="E70" s="44">
        <v>-2.67</v>
      </c>
      <c r="F70" s="44">
        <v>-2.67</v>
      </c>
      <c r="G70" s="44">
        <v>0</v>
      </c>
    </row>
    <row r="71" spans="1:7" x14ac:dyDescent="0.2">
      <c r="A71" s="43">
        <v>60</v>
      </c>
      <c r="B71" s="44">
        <v>14.21</v>
      </c>
      <c r="C71" s="44">
        <v>0.86</v>
      </c>
      <c r="D71" s="44">
        <v>2.61</v>
      </c>
      <c r="E71" s="44">
        <v>-2.69</v>
      </c>
      <c r="F71" s="44">
        <v>-2.69</v>
      </c>
      <c r="G71" s="44">
        <v>0</v>
      </c>
    </row>
    <row r="72" spans="1:7" x14ac:dyDescent="0.2">
      <c r="A72" s="43">
        <v>61</v>
      </c>
      <c r="B72" s="44">
        <v>14.51</v>
      </c>
      <c r="C72" s="44">
        <v>0.88</v>
      </c>
      <c r="D72" s="44">
        <v>2.61</v>
      </c>
      <c r="E72" s="44">
        <v>-2.7</v>
      </c>
      <c r="F72" s="44">
        <v>-2.7</v>
      </c>
      <c r="G72" s="44">
        <v>0</v>
      </c>
    </row>
    <row r="73" spans="1:7" x14ac:dyDescent="0.2">
      <c r="A73" s="43">
        <v>62</v>
      </c>
      <c r="B73" s="44">
        <v>14.83</v>
      </c>
      <c r="C73" s="44">
        <v>0.9</v>
      </c>
      <c r="D73" s="44">
        <v>2.61</v>
      </c>
      <c r="E73" s="44">
        <v>-2.72</v>
      </c>
      <c r="F73" s="44">
        <v>-2.72</v>
      </c>
      <c r="G73" s="44">
        <v>0</v>
      </c>
    </row>
    <row r="74" spans="1:7" x14ac:dyDescent="0.2">
      <c r="A74" s="43">
        <v>63</v>
      </c>
      <c r="B74" s="44">
        <v>15.15</v>
      </c>
      <c r="C74" s="44">
        <v>0.91</v>
      </c>
      <c r="D74" s="44">
        <v>2.6</v>
      </c>
      <c r="E74" s="44">
        <v>-2.74</v>
      </c>
      <c r="F74" s="44">
        <v>-2.74</v>
      </c>
      <c r="G74" s="44">
        <v>0</v>
      </c>
    </row>
    <row r="75" spans="1:7" x14ac:dyDescent="0.2">
      <c r="A75" s="43">
        <v>64</v>
      </c>
      <c r="B75" s="44">
        <v>15.49</v>
      </c>
      <c r="C75" s="44">
        <v>0.93</v>
      </c>
      <c r="D75" s="44">
        <v>2.59</v>
      </c>
      <c r="E75" s="44">
        <v>-2.76</v>
      </c>
      <c r="F75" s="44">
        <v>-2.76</v>
      </c>
      <c r="G75" s="44">
        <v>0</v>
      </c>
    </row>
    <row r="76" spans="1:7" x14ac:dyDescent="0.2">
      <c r="A76" s="43">
        <v>65</v>
      </c>
      <c r="B76" s="44">
        <v>15.85</v>
      </c>
      <c r="C76" s="44">
        <v>0.95</v>
      </c>
      <c r="D76" s="44">
        <v>2.57</v>
      </c>
      <c r="E76" s="44">
        <v>-2.89</v>
      </c>
      <c r="F76" s="44">
        <v>-2.89</v>
      </c>
      <c r="G76" s="44">
        <v>0</v>
      </c>
    </row>
    <row r="77" spans="1:7" x14ac:dyDescent="0.2">
      <c r="A77" s="43">
        <v>66</v>
      </c>
      <c r="B77" s="44">
        <v>16.22</v>
      </c>
      <c r="C77" s="44">
        <v>0.97</v>
      </c>
      <c r="D77" s="44">
        <v>2.54</v>
      </c>
      <c r="E77" s="44">
        <v>-1.95</v>
      </c>
      <c r="F77" s="44">
        <v>-1.95</v>
      </c>
      <c r="G77" s="44">
        <v>0</v>
      </c>
    </row>
    <row r="78" spans="1:7" x14ac:dyDescent="0.2">
      <c r="A78" s="43">
        <v>67</v>
      </c>
      <c r="B78" s="44">
        <v>16.61</v>
      </c>
      <c r="C78" s="44">
        <v>0.99</v>
      </c>
      <c r="D78" s="44">
        <v>2.5</v>
      </c>
      <c r="E78" s="44">
        <v>-0.99</v>
      </c>
      <c r="F78" s="44">
        <v>-0.99</v>
      </c>
      <c r="G78" s="44">
        <v>0</v>
      </c>
    </row>
  </sheetData>
  <sheetProtection algorithmName="SHA-512" hashValue="xjXxWXdhA2j8PnN2CJI6+E8F3vVXab2a+IwI/hv8Na9TuzVgiCKJVfLRuxcKQsLrFREy1QmNux/d+7giDGHh4Q==" saltValue="l3Av1HjSrlfaSpDcihSpMw==" spinCount="100000" sheet="1" objects="1" scenarios="1"/>
  <conditionalFormatting sqref="A6:A21">
    <cfRule type="expression" dxfId="503" priority="11" stopIfTrue="1">
      <formula>MOD(ROW(),2)=0</formula>
    </cfRule>
    <cfRule type="expression" dxfId="502" priority="12" stopIfTrue="1">
      <formula>MOD(ROW(),2)&lt;&gt;0</formula>
    </cfRule>
  </conditionalFormatting>
  <conditionalFormatting sqref="A26:A78">
    <cfRule type="expression" dxfId="501" priority="15" stopIfTrue="1">
      <formula>MOD(ROW(),2)=0</formula>
    </cfRule>
    <cfRule type="expression" dxfId="500" priority="16" stopIfTrue="1">
      <formula>MOD(ROW(),2)&lt;&gt;0</formula>
    </cfRule>
  </conditionalFormatting>
  <conditionalFormatting sqref="B18:B19">
    <cfRule type="expression" dxfId="499" priority="1" stopIfTrue="1">
      <formula>MOD(ROW(),2)=0</formula>
    </cfRule>
    <cfRule type="expression" dxfId="498" priority="2" stopIfTrue="1">
      <formula>MOD(ROW(),2)&lt;&gt;0</formula>
    </cfRule>
  </conditionalFormatting>
  <conditionalFormatting sqref="B6:G17 C18:G19 B20:G21">
    <cfRule type="expression" dxfId="497" priority="13" stopIfTrue="1">
      <formula>MOD(ROW(),2)=0</formula>
    </cfRule>
    <cfRule type="expression" dxfId="496" priority="14" stopIfTrue="1">
      <formula>MOD(ROW(),2)&lt;&gt;0</formula>
    </cfRule>
  </conditionalFormatting>
  <conditionalFormatting sqref="B26:G78">
    <cfRule type="expression" dxfId="495" priority="17" stopIfTrue="1">
      <formula>MOD(ROW(),2)=0</formula>
    </cfRule>
    <cfRule type="expression" dxfId="494" priority="18" stopIfTrue="1">
      <formula>MOD(ROW(),2)&lt;&gt;0</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11F4B-6EE3-4613-B1BA-EEF40B956B85}">
  <sheetPr codeName="Sheet15"/>
  <dimension ref="A1:G78"/>
  <sheetViews>
    <sheetView showGridLines="0"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LGPS_NI - Consolidated Factor Spreadsheet</v>
      </c>
    </row>
    <row r="3" spans="1:7" s="1" customFormat="1" ht="15.75" x14ac:dyDescent="0.25">
      <c r="A3" s="30" t="s">
        <v>2</v>
      </c>
      <c r="B3" s="3" t="str">
        <f>TABLE_FACTOR_TYPE_1 &amp; " - x-" &amp; TABLE_SERIES_NUMBER_1</f>
        <v>CETV - x-208</v>
      </c>
    </row>
    <row r="6" spans="1:7" x14ac:dyDescent="0.2">
      <c r="A6" s="40" t="s">
        <v>361</v>
      </c>
      <c r="B6" s="47" t="s">
        <v>362</v>
      </c>
      <c r="C6" s="47"/>
      <c r="D6" s="47"/>
      <c r="E6" s="47"/>
      <c r="F6" s="47"/>
      <c r="G6" s="47"/>
    </row>
    <row r="7" spans="1:7" x14ac:dyDescent="0.2">
      <c r="A7" s="40" t="s">
        <v>363</v>
      </c>
      <c r="B7" s="47" t="s">
        <v>31</v>
      </c>
      <c r="C7" s="47"/>
      <c r="D7" s="47"/>
      <c r="E7" s="47"/>
      <c r="F7" s="47"/>
      <c r="G7" s="47"/>
    </row>
    <row r="8" spans="1:7" x14ac:dyDescent="0.2">
      <c r="A8" s="40" t="s">
        <v>149</v>
      </c>
      <c r="B8" s="47" t="s">
        <v>162</v>
      </c>
      <c r="C8" s="47"/>
      <c r="D8" s="47"/>
      <c r="E8" s="47"/>
      <c r="F8" s="47"/>
      <c r="G8" s="47"/>
    </row>
    <row r="9" spans="1:7" x14ac:dyDescent="0.2">
      <c r="A9" s="40" t="s">
        <v>150</v>
      </c>
      <c r="B9" s="47" t="s">
        <v>163</v>
      </c>
      <c r="C9" s="47"/>
      <c r="D9" s="47"/>
      <c r="E9" s="47"/>
      <c r="F9" s="47"/>
      <c r="G9" s="47"/>
    </row>
    <row r="10" spans="1:7" x14ac:dyDescent="0.2">
      <c r="A10" s="40" t="s">
        <v>6</v>
      </c>
      <c r="B10" s="47" t="s">
        <v>183</v>
      </c>
      <c r="C10" s="47"/>
      <c r="D10" s="47"/>
      <c r="E10" s="47"/>
      <c r="F10" s="47"/>
      <c r="G10" s="47"/>
    </row>
    <row r="11" spans="1:7" x14ac:dyDescent="0.2">
      <c r="A11" s="40" t="s">
        <v>151</v>
      </c>
      <c r="B11" s="47" t="s">
        <v>170</v>
      </c>
      <c r="C11" s="47"/>
      <c r="D11" s="47"/>
      <c r="E11" s="47"/>
      <c r="F11" s="47"/>
      <c r="G11" s="47"/>
    </row>
    <row r="12" spans="1:7" x14ac:dyDescent="0.2">
      <c r="A12" s="40" t="s">
        <v>152</v>
      </c>
      <c r="B12" s="47" t="s">
        <v>166</v>
      </c>
      <c r="C12" s="47"/>
      <c r="D12" s="47"/>
      <c r="E12" s="47"/>
      <c r="F12" s="47"/>
      <c r="G12" s="47"/>
    </row>
    <row r="13" spans="1:7" x14ac:dyDescent="0.2">
      <c r="A13" s="40" t="s">
        <v>364</v>
      </c>
      <c r="B13" s="47">
        <v>0</v>
      </c>
      <c r="C13" s="47"/>
      <c r="D13" s="47"/>
      <c r="E13" s="47"/>
      <c r="F13" s="47"/>
      <c r="G13" s="47"/>
    </row>
    <row r="14" spans="1:7" x14ac:dyDescent="0.2">
      <c r="A14" s="40" t="s">
        <v>154</v>
      </c>
      <c r="B14" s="47">
        <v>208</v>
      </c>
      <c r="C14" s="47"/>
      <c r="D14" s="47"/>
      <c r="E14" s="47"/>
      <c r="F14" s="47"/>
      <c r="G14" s="47"/>
    </row>
    <row r="15" spans="1:7" x14ac:dyDescent="0.2">
      <c r="A15" s="40" t="s">
        <v>365</v>
      </c>
      <c r="B15" s="47" t="s">
        <v>186</v>
      </c>
      <c r="C15" s="47"/>
      <c r="D15" s="47"/>
      <c r="E15" s="47"/>
      <c r="F15" s="47"/>
      <c r="G15" s="47"/>
    </row>
    <row r="16" spans="1:7" x14ac:dyDescent="0.2">
      <c r="A16" s="40" t="s">
        <v>156</v>
      </c>
      <c r="B16" s="47" t="s">
        <v>187</v>
      </c>
      <c r="C16" s="47"/>
      <c r="D16" s="47"/>
      <c r="E16" s="47"/>
      <c r="F16" s="47"/>
      <c r="G16" s="47"/>
    </row>
    <row r="17" spans="1:7" x14ac:dyDescent="0.2">
      <c r="A17" s="41" t="s">
        <v>366</v>
      </c>
      <c r="B17" s="47"/>
      <c r="C17" s="47"/>
      <c r="D17" s="47"/>
      <c r="E17" s="47"/>
      <c r="F17" s="47"/>
      <c r="G17" s="47"/>
    </row>
    <row r="18" spans="1:7" x14ac:dyDescent="0.2">
      <c r="A18" s="40" t="s">
        <v>158</v>
      </c>
      <c r="B18" s="48">
        <v>46175</v>
      </c>
      <c r="C18" s="48"/>
      <c r="D18" s="48"/>
      <c r="E18" s="48"/>
      <c r="F18" s="48"/>
      <c r="G18" s="48"/>
    </row>
    <row r="19" spans="1:7" x14ac:dyDescent="0.2">
      <c r="A19" s="40" t="s">
        <v>159</v>
      </c>
      <c r="B19" s="48">
        <v>46161</v>
      </c>
      <c r="C19" s="48"/>
      <c r="D19" s="48"/>
      <c r="E19" s="48"/>
      <c r="F19" s="48"/>
      <c r="G19" s="48"/>
    </row>
    <row r="20" spans="1:7" x14ac:dyDescent="0.2">
      <c r="A20" s="40" t="s">
        <v>160</v>
      </c>
      <c r="B20" s="47" t="s">
        <v>169</v>
      </c>
      <c r="C20" s="47"/>
      <c r="D20" s="47"/>
      <c r="E20" s="47"/>
      <c r="F20" s="47"/>
      <c r="G20" s="47"/>
    </row>
    <row r="21" spans="1:7" x14ac:dyDescent="0.2">
      <c r="A21" s="40" t="s">
        <v>367</v>
      </c>
      <c r="B21" s="47" t="s">
        <v>82</v>
      </c>
      <c r="C21" s="47"/>
      <c r="D21" s="47"/>
      <c r="E21" s="47"/>
      <c r="F21" s="47"/>
      <c r="G21" s="47"/>
    </row>
    <row r="23" spans="1:7" x14ac:dyDescent="0.2">
      <c r="A23" s="23" t="str">
        <f>HYPERLINK("#'Factor List'!A1", "Back to Factor List")</f>
        <v>Back to Factor List</v>
      </c>
      <c r="B23" s="23" t="str">
        <f>HYPERLINK("#'Assumptions'!A1", "Assumptions")</f>
        <v>Assumptions</v>
      </c>
    </row>
    <row r="26" spans="1:7" s="56" customFormat="1" ht="25.5" x14ac:dyDescent="0.2">
      <c r="A26" s="55" t="s">
        <v>368</v>
      </c>
      <c r="B26" s="55" t="s">
        <v>369</v>
      </c>
      <c r="C26" s="55" t="s">
        <v>370</v>
      </c>
      <c r="D26" s="55" t="s">
        <v>371</v>
      </c>
      <c r="E26" s="55" t="s">
        <v>372</v>
      </c>
      <c r="F26" s="55" t="s">
        <v>373</v>
      </c>
      <c r="G26" s="55" t="s">
        <v>374</v>
      </c>
    </row>
    <row r="27" spans="1:7" x14ac:dyDescent="0.2">
      <c r="A27" s="43">
        <v>16</v>
      </c>
      <c r="B27" s="44">
        <v>6.43</v>
      </c>
      <c r="C27" s="44">
        <v>0.36</v>
      </c>
      <c r="D27" s="44">
        <v>1.3</v>
      </c>
      <c r="E27" s="44">
        <v>-6.16</v>
      </c>
      <c r="F27" s="44">
        <v>-6.16</v>
      </c>
      <c r="G27" s="44">
        <v>0</v>
      </c>
    </row>
    <row r="28" spans="1:7" x14ac:dyDescent="0.2">
      <c r="A28" s="43">
        <v>17</v>
      </c>
      <c r="B28" s="44">
        <v>6.54</v>
      </c>
      <c r="C28" s="44">
        <v>0.37</v>
      </c>
      <c r="D28" s="44">
        <v>1.38</v>
      </c>
      <c r="E28" s="44">
        <v>-6.17</v>
      </c>
      <c r="F28" s="44">
        <v>-6.17</v>
      </c>
      <c r="G28" s="44">
        <v>0</v>
      </c>
    </row>
    <row r="29" spans="1:7" x14ac:dyDescent="0.2">
      <c r="A29" s="43">
        <v>18</v>
      </c>
      <c r="B29" s="44">
        <v>6.66</v>
      </c>
      <c r="C29" s="44">
        <v>0.38</v>
      </c>
      <c r="D29" s="44">
        <v>1.46</v>
      </c>
      <c r="E29" s="44">
        <v>-6.19</v>
      </c>
      <c r="F29" s="44">
        <v>-6.19</v>
      </c>
      <c r="G29" s="44">
        <v>0</v>
      </c>
    </row>
    <row r="30" spans="1:7" x14ac:dyDescent="0.2">
      <c r="A30" s="43">
        <v>19</v>
      </c>
      <c r="B30" s="44">
        <v>6.77</v>
      </c>
      <c r="C30" s="44">
        <v>0.38</v>
      </c>
      <c r="D30" s="44">
        <v>1.51</v>
      </c>
      <c r="E30" s="44">
        <v>-6.2</v>
      </c>
      <c r="F30" s="44">
        <v>-6.2</v>
      </c>
      <c r="G30" s="44">
        <v>0</v>
      </c>
    </row>
    <row r="31" spans="1:7" x14ac:dyDescent="0.2">
      <c r="A31" s="43">
        <v>20</v>
      </c>
      <c r="B31" s="44">
        <v>6.89</v>
      </c>
      <c r="C31" s="44">
        <v>0.39</v>
      </c>
      <c r="D31" s="44">
        <v>1.54</v>
      </c>
      <c r="E31" s="44">
        <v>-6.21</v>
      </c>
      <c r="F31" s="44">
        <v>-6.21</v>
      </c>
      <c r="G31" s="44">
        <v>0</v>
      </c>
    </row>
    <row r="32" spans="1:7" x14ac:dyDescent="0.2">
      <c r="A32" s="43">
        <v>21</v>
      </c>
      <c r="B32" s="44">
        <v>7.02</v>
      </c>
      <c r="C32" s="44">
        <v>0.4</v>
      </c>
      <c r="D32" s="44">
        <v>1.57</v>
      </c>
      <c r="E32" s="44">
        <v>-6.23</v>
      </c>
      <c r="F32" s="44">
        <v>-6.23</v>
      </c>
      <c r="G32" s="44">
        <v>0</v>
      </c>
    </row>
    <row r="33" spans="1:7" x14ac:dyDescent="0.2">
      <c r="A33" s="43">
        <v>22</v>
      </c>
      <c r="B33" s="44">
        <v>7.14</v>
      </c>
      <c r="C33" s="44">
        <v>0.41</v>
      </c>
      <c r="D33" s="44">
        <v>1.59</v>
      </c>
      <c r="E33" s="44">
        <v>-6.24</v>
      </c>
      <c r="F33" s="44">
        <v>-6.24</v>
      </c>
      <c r="G33" s="44">
        <v>0</v>
      </c>
    </row>
    <row r="34" spans="1:7" x14ac:dyDescent="0.2">
      <c r="A34" s="43">
        <v>23</v>
      </c>
      <c r="B34" s="44">
        <v>7.27</v>
      </c>
      <c r="C34" s="44">
        <v>0.41</v>
      </c>
      <c r="D34" s="44">
        <v>1.62</v>
      </c>
      <c r="E34" s="44">
        <v>-6.25</v>
      </c>
      <c r="F34" s="44">
        <v>-6.25</v>
      </c>
      <c r="G34" s="44">
        <v>0</v>
      </c>
    </row>
    <row r="35" spans="1:7" x14ac:dyDescent="0.2">
      <c r="A35" s="43">
        <v>24</v>
      </c>
      <c r="B35" s="44">
        <v>7.39</v>
      </c>
      <c r="C35" s="44">
        <v>0.42</v>
      </c>
      <c r="D35" s="44">
        <v>1.65</v>
      </c>
      <c r="E35" s="44">
        <v>-6.27</v>
      </c>
      <c r="F35" s="44">
        <v>-6.27</v>
      </c>
      <c r="G35" s="44">
        <v>0</v>
      </c>
    </row>
    <row r="36" spans="1:7" x14ac:dyDescent="0.2">
      <c r="A36" s="43">
        <v>25</v>
      </c>
      <c r="B36" s="44">
        <v>7.53</v>
      </c>
      <c r="C36" s="44">
        <v>0.43</v>
      </c>
      <c r="D36" s="44">
        <v>1.68</v>
      </c>
      <c r="E36" s="44">
        <v>-6.28</v>
      </c>
      <c r="F36" s="44">
        <v>-6.28</v>
      </c>
      <c r="G36" s="44">
        <v>0</v>
      </c>
    </row>
    <row r="37" spans="1:7" x14ac:dyDescent="0.2">
      <c r="A37" s="43">
        <v>26</v>
      </c>
      <c r="B37" s="44">
        <v>7.66</v>
      </c>
      <c r="C37" s="44">
        <v>0.44</v>
      </c>
      <c r="D37" s="44">
        <v>1.71</v>
      </c>
      <c r="E37" s="44">
        <v>-6.3</v>
      </c>
      <c r="F37" s="44">
        <v>-6.3</v>
      </c>
      <c r="G37" s="44">
        <v>0</v>
      </c>
    </row>
    <row r="38" spans="1:7" x14ac:dyDescent="0.2">
      <c r="A38" s="43">
        <v>27</v>
      </c>
      <c r="B38" s="44">
        <v>7.79</v>
      </c>
      <c r="C38" s="44">
        <v>0.45</v>
      </c>
      <c r="D38" s="44">
        <v>1.73</v>
      </c>
      <c r="E38" s="44">
        <v>-6.31</v>
      </c>
      <c r="F38" s="44">
        <v>-6.31</v>
      </c>
      <c r="G38" s="44">
        <v>0</v>
      </c>
    </row>
    <row r="39" spans="1:7" x14ac:dyDescent="0.2">
      <c r="A39" s="43">
        <v>28</v>
      </c>
      <c r="B39" s="44">
        <v>7.93</v>
      </c>
      <c r="C39" s="44">
        <v>0.46</v>
      </c>
      <c r="D39" s="44">
        <v>1.76</v>
      </c>
      <c r="E39" s="44">
        <v>-6.33</v>
      </c>
      <c r="F39" s="44">
        <v>-6.33</v>
      </c>
      <c r="G39" s="44">
        <v>0</v>
      </c>
    </row>
    <row r="40" spans="1:7" x14ac:dyDescent="0.2">
      <c r="A40" s="43">
        <v>29</v>
      </c>
      <c r="B40" s="44">
        <v>8.07</v>
      </c>
      <c r="C40" s="44">
        <v>0.47</v>
      </c>
      <c r="D40" s="44">
        <v>1.79</v>
      </c>
      <c r="E40" s="44">
        <v>-6.34</v>
      </c>
      <c r="F40" s="44">
        <v>-6.34</v>
      </c>
      <c r="G40" s="44">
        <v>0</v>
      </c>
    </row>
    <row r="41" spans="1:7" x14ac:dyDescent="0.2">
      <c r="A41" s="43">
        <v>30</v>
      </c>
      <c r="B41" s="44">
        <v>8.2100000000000009</v>
      </c>
      <c r="C41" s="44">
        <v>0.48</v>
      </c>
      <c r="D41" s="44">
        <v>1.82</v>
      </c>
      <c r="E41" s="44">
        <v>-6.35</v>
      </c>
      <c r="F41" s="44">
        <v>-6.35</v>
      </c>
      <c r="G41" s="44">
        <v>0</v>
      </c>
    </row>
    <row r="42" spans="1:7" x14ac:dyDescent="0.2">
      <c r="A42" s="43">
        <v>31</v>
      </c>
      <c r="B42" s="44">
        <v>8.36</v>
      </c>
      <c r="C42" s="44">
        <v>0.49</v>
      </c>
      <c r="D42" s="44">
        <v>1.86</v>
      </c>
      <c r="E42" s="44">
        <v>-6.37</v>
      </c>
      <c r="F42" s="44">
        <v>-6.37</v>
      </c>
      <c r="G42" s="44">
        <v>0</v>
      </c>
    </row>
    <row r="43" spans="1:7" x14ac:dyDescent="0.2">
      <c r="A43" s="43">
        <v>32</v>
      </c>
      <c r="B43" s="44">
        <v>8.51</v>
      </c>
      <c r="C43" s="44">
        <v>0.5</v>
      </c>
      <c r="D43" s="44">
        <v>1.89</v>
      </c>
      <c r="E43" s="44">
        <v>-6.38</v>
      </c>
      <c r="F43" s="44">
        <v>-6.38</v>
      </c>
      <c r="G43" s="44">
        <v>0</v>
      </c>
    </row>
    <row r="44" spans="1:7" x14ac:dyDescent="0.2">
      <c r="A44" s="43">
        <v>33</v>
      </c>
      <c r="B44" s="44">
        <v>8.66</v>
      </c>
      <c r="C44" s="44">
        <v>0.51</v>
      </c>
      <c r="D44" s="44">
        <v>1.92</v>
      </c>
      <c r="E44" s="44">
        <v>-6.4</v>
      </c>
      <c r="F44" s="44">
        <v>-6.4</v>
      </c>
      <c r="G44" s="44">
        <v>0</v>
      </c>
    </row>
    <row r="45" spans="1:7" x14ac:dyDescent="0.2">
      <c r="A45" s="43">
        <v>34</v>
      </c>
      <c r="B45" s="44">
        <v>8.81</v>
      </c>
      <c r="C45" s="44">
        <v>0.52</v>
      </c>
      <c r="D45" s="44">
        <v>1.95</v>
      </c>
      <c r="E45" s="44">
        <v>-6.41</v>
      </c>
      <c r="F45" s="44">
        <v>-6.41</v>
      </c>
      <c r="G45" s="44">
        <v>0</v>
      </c>
    </row>
    <row r="46" spans="1:7" x14ac:dyDescent="0.2">
      <c r="A46" s="43">
        <v>35</v>
      </c>
      <c r="B46" s="44">
        <v>8.9600000000000009</v>
      </c>
      <c r="C46" s="44">
        <v>0.53</v>
      </c>
      <c r="D46" s="44">
        <v>1.98</v>
      </c>
      <c r="E46" s="44">
        <v>-6.43</v>
      </c>
      <c r="F46" s="44">
        <v>-6.43</v>
      </c>
      <c r="G46" s="44">
        <v>0</v>
      </c>
    </row>
    <row r="47" spans="1:7" x14ac:dyDescent="0.2">
      <c r="A47" s="43">
        <v>36</v>
      </c>
      <c r="B47" s="44">
        <v>9.1199999999999992</v>
      </c>
      <c r="C47" s="44">
        <v>0.54</v>
      </c>
      <c r="D47" s="44">
        <v>2.02</v>
      </c>
      <c r="E47" s="44">
        <v>-6.44</v>
      </c>
      <c r="F47" s="44">
        <v>-6.44</v>
      </c>
      <c r="G47" s="44">
        <v>0</v>
      </c>
    </row>
    <row r="48" spans="1:7" x14ac:dyDescent="0.2">
      <c r="A48" s="43">
        <v>37</v>
      </c>
      <c r="B48" s="44">
        <v>9.2799999999999994</v>
      </c>
      <c r="C48" s="44">
        <v>0.55000000000000004</v>
      </c>
      <c r="D48" s="44">
        <v>2.0499999999999998</v>
      </c>
      <c r="E48" s="44">
        <v>-6.46</v>
      </c>
      <c r="F48" s="44">
        <v>-6.46</v>
      </c>
      <c r="G48" s="44">
        <v>0</v>
      </c>
    </row>
    <row r="49" spans="1:7" x14ac:dyDescent="0.2">
      <c r="A49" s="43">
        <v>38</v>
      </c>
      <c r="B49" s="44">
        <v>9.4499999999999993</v>
      </c>
      <c r="C49" s="44">
        <v>0.56000000000000005</v>
      </c>
      <c r="D49" s="44">
        <v>2.09</v>
      </c>
      <c r="E49" s="44">
        <v>-6.47</v>
      </c>
      <c r="F49" s="44">
        <v>-6.47</v>
      </c>
      <c r="G49" s="44">
        <v>0</v>
      </c>
    </row>
    <row r="50" spans="1:7" x14ac:dyDescent="0.2">
      <c r="A50" s="43">
        <v>39</v>
      </c>
      <c r="B50" s="44">
        <v>9.6199999999999992</v>
      </c>
      <c r="C50" s="44">
        <v>0.56999999999999995</v>
      </c>
      <c r="D50" s="44">
        <v>2.12</v>
      </c>
      <c r="E50" s="44">
        <v>-6.49</v>
      </c>
      <c r="F50" s="44">
        <v>-6.49</v>
      </c>
      <c r="G50" s="44">
        <v>0</v>
      </c>
    </row>
    <row r="51" spans="1:7" x14ac:dyDescent="0.2">
      <c r="A51" s="43">
        <v>40</v>
      </c>
      <c r="B51" s="44">
        <v>9.7899999999999991</v>
      </c>
      <c r="C51" s="44">
        <v>0.57999999999999996</v>
      </c>
      <c r="D51" s="44">
        <v>2.15</v>
      </c>
      <c r="E51" s="44">
        <v>-6.51</v>
      </c>
      <c r="F51" s="44">
        <v>-6.51</v>
      </c>
      <c r="G51" s="44">
        <v>0</v>
      </c>
    </row>
    <row r="52" spans="1:7" x14ac:dyDescent="0.2">
      <c r="A52" s="43">
        <v>41</v>
      </c>
      <c r="B52" s="44">
        <v>9.9600000000000009</v>
      </c>
      <c r="C52" s="44">
        <v>0.59</v>
      </c>
      <c r="D52" s="44">
        <v>2.19</v>
      </c>
      <c r="E52" s="44">
        <v>-6.52</v>
      </c>
      <c r="F52" s="44">
        <v>-6.52</v>
      </c>
      <c r="G52" s="44">
        <v>0</v>
      </c>
    </row>
    <row r="53" spans="1:7" x14ac:dyDescent="0.2">
      <c r="A53" s="43">
        <v>42</v>
      </c>
      <c r="B53" s="44">
        <v>10.14</v>
      </c>
      <c r="C53" s="44">
        <v>0.6</v>
      </c>
      <c r="D53" s="44">
        <v>2.2200000000000002</v>
      </c>
      <c r="E53" s="44">
        <v>-6.54</v>
      </c>
      <c r="F53" s="44">
        <v>-6.54</v>
      </c>
      <c r="G53" s="44">
        <v>0</v>
      </c>
    </row>
    <row r="54" spans="1:7" x14ac:dyDescent="0.2">
      <c r="A54" s="43">
        <v>43</v>
      </c>
      <c r="B54" s="44">
        <v>10.32</v>
      </c>
      <c r="C54" s="44">
        <v>0.62</v>
      </c>
      <c r="D54" s="44">
        <v>2.25</v>
      </c>
      <c r="E54" s="44">
        <v>-6.56</v>
      </c>
      <c r="F54" s="44">
        <v>-6.56</v>
      </c>
      <c r="G54" s="44">
        <v>0</v>
      </c>
    </row>
    <row r="55" spans="1:7" x14ac:dyDescent="0.2">
      <c r="A55" s="43">
        <v>44</v>
      </c>
      <c r="B55" s="44">
        <v>10.51</v>
      </c>
      <c r="C55" s="44">
        <v>0.63</v>
      </c>
      <c r="D55" s="44">
        <v>2.2799999999999998</v>
      </c>
      <c r="E55" s="44">
        <v>-6.58</v>
      </c>
      <c r="F55" s="44">
        <v>-6.58</v>
      </c>
      <c r="G55" s="44">
        <v>0</v>
      </c>
    </row>
    <row r="56" spans="1:7" x14ac:dyDescent="0.2">
      <c r="A56" s="43">
        <v>45</v>
      </c>
      <c r="B56" s="44">
        <v>10.69</v>
      </c>
      <c r="C56" s="44">
        <v>0.64</v>
      </c>
      <c r="D56" s="44">
        <v>2.3199999999999998</v>
      </c>
      <c r="E56" s="44">
        <v>-6.59</v>
      </c>
      <c r="F56" s="44">
        <v>-6.59</v>
      </c>
      <c r="G56" s="44">
        <v>0</v>
      </c>
    </row>
    <row r="57" spans="1:7" x14ac:dyDescent="0.2">
      <c r="A57" s="43">
        <v>46</v>
      </c>
      <c r="B57" s="44">
        <v>10.89</v>
      </c>
      <c r="C57" s="44">
        <v>0.65</v>
      </c>
      <c r="D57" s="44">
        <v>2.35</v>
      </c>
      <c r="E57" s="44">
        <v>-6.61</v>
      </c>
      <c r="F57" s="44">
        <v>-6.61</v>
      </c>
      <c r="G57" s="44">
        <v>0</v>
      </c>
    </row>
    <row r="58" spans="1:7" x14ac:dyDescent="0.2">
      <c r="A58" s="43">
        <v>47</v>
      </c>
      <c r="B58" s="44">
        <v>11.09</v>
      </c>
      <c r="C58" s="44">
        <v>0.67</v>
      </c>
      <c r="D58" s="44">
        <v>2.37</v>
      </c>
      <c r="E58" s="44">
        <v>-6.63</v>
      </c>
      <c r="F58" s="44">
        <v>-6.63</v>
      </c>
      <c r="G58" s="44">
        <v>0</v>
      </c>
    </row>
    <row r="59" spans="1:7" x14ac:dyDescent="0.2">
      <c r="A59" s="43">
        <v>48</v>
      </c>
      <c r="B59" s="44">
        <v>11.29</v>
      </c>
      <c r="C59" s="44">
        <v>0.68</v>
      </c>
      <c r="D59" s="44">
        <v>2.4</v>
      </c>
      <c r="E59" s="44">
        <v>-6.65</v>
      </c>
      <c r="F59" s="44">
        <v>-6.65</v>
      </c>
      <c r="G59" s="44">
        <v>0</v>
      </c>
    </row>
    <row r="60" spans="1:7" x14ac:dyDescent="0.2">
      <c r="A60" s="43">
        <v>49</v>
      </c>
      <c r="B60" s="44">
        <v>11.5</v>
      </c>
      <c r="C60" s="44">
        <v>0.69</v>
      </c>
      <c r="D60" s="44">
        <v>2.4300000000000002</v>
      </c>
      <c r="E60" s="44">
        <v>-6.68</v>
      </c>
      <c r="F60" s="44">
        <v>-6.68</v>
      </c>
      <c r="G60" s="44">
        <v>0</v>
      </c>
    </row>
    <row r="61" spans="1:7" x14ac:dyDescent="0.2">
      <c r="A61" s="43">
        <v>50</v>
      </c>
      <c r="B61" s="44">
        <v>11.71</v>
      </c>
      <c r="C61" s="44">
        <v>0.71</v>
      </c>
      <c r="D61" s="44">
        <v>2.46</v>
      </c>
      <c r="E61" s="44">
        <v>-6.7</v>
      </c>
      <c r="F61" s="44">
        <v>-6.7</v>
      </c>
      <c r="G61" s="44">
        <v>0</v>
      </c>
    </row>
    <row r="62" spans="1:7" x14ac:dyDescent="0.2">
      <c r="A62" s="43">
        <v>51</v>
      </c>
      <c r="B62" s="44">
        <v>11.93</v>
      </c>
      <c r="C62" s="44">
        <v>0.72</v>
      </c>
      <c r="D62" s="44">
        <v>2.48</v>
      </c>
      <c r="E62" s="44">
        <v>-6.72</v>
      </c>
      <c r="F62" s="44">
        <v>-6.72</v>
      </c>
      <c r="G62" s="44">
        <v>0</v>
      </c>
    </row>
    <row r="63" spans="1:7" x14ac:dyDescent="0.2">
      <c r="A63" s="43">
        <v>52</v>
      </c>
      <c r="B63" s="44">
        <v>12.15</v>
      </c>
      <c r="C63" s="44">
        <v>0.74</v>
      </c>
      <c r="D63" s="44">
        <v>2.5099999999999998</v>
      </c>
      <c r="E63" s="44">
        <v>-6.75</v>
      </c>
      <c r="F63" s="44">
        <v>-6.75</v>
      </c>
      <c r="G63" s="44">
        <v>0</v>
      </c>
    </row>
    <row r="64" spans="1:7" x14ac:dyDescent="0.2">
      <c r="A64" s="43">
        <v>53</v>
      </c>
      <c r="B64" s="44">
        <v>12.38</v>
      </c>
      <c r="C64" s="44">
        <v>0.75</v>
      </c>
      <c r="D64" s="44">
        <v>2.5299999999999998</v>
      </c>
      <c r="E64" s="44">
        <v>-6.77</v>
      </c>
      <c r="F64" s="44">
        <v>-6.77</v>
      </c>
      <c r="G64" s="44">
        <v>0</v>
      </c>
    </row>
    <row r="65" spans="1:7" x14ac:dyDescent="0.2">
      <c r="A65" s="43">
        <v>54</v>
      </c>
      <c r="B65" s="44">
        <v>12.62</v>
      </c>
      <c r="C65" s="44">
        <v>0.77</v>
      </c>
      <c r="D65" s="44">
        <v>2.5499999999999998</v>
      </c>
      <c r="E65" s="44">
        <v>-6.8</v>
      </c>
      <c r="F65" s="44">
        <v>-6.8</v>
      </c>
      <c r="G65" s="44">
        <v>0</v>
      </c>
    </row>
    <row r="66" spans="1:7" x14ac:dyDescent="0.2">
      <c r="A66" s="43">
        <v>55</v>
      </c>
      <c r="B66" s="44">
        <v>12.86</v>
      </c>
      <c r="C66" s="44">
        <v>0.78</v>
      </c>
      <c r="D66" s="44">
        <v>2.56</v>
      </c>
      <c r="E66" s="44">
        <v>-6.83</v>
      </c>
      <c r="F66" s="44">
        <v>-6.83</v>
      </c>
      <c r="G66" s="44">
        <v>0</v>
      </c>
    </row>
    <row r="67" spans="1:7" x14ac:dyDescent="0.2">
      <c r="A67" s="43">
        <v>56</v>
      </c>
      <c r="B67" s="44">
        <v>13.12</v>
      </c>
      <c r="C67" s="44">
        <v>0.8</v>
      </c>
      <c r="D67" s="44">
        <v>2.58</v>
      </c>
      <c r="E67" s="44">
        <v>-6.86</v>
      </c>
      <c r="F67" s="44">
        <v>-6.86</v>
      </c>
      <c r="G67" s="44">
        <v>0</v>
      </c>
    </row>
    <row r="68" spans="1:7" x14ac:dyDescent="0.2">
      <c r="A68" s="43">
        <v>57</v>
      </c>
      <c r="B68" s="44">
        <v>13.38</v>
      </c>
      <c r="C68" s="44">
        <v>0.81</v>
      </c>
      <c r="D68" s="44">
        <v>2.59</v>
      </c>
      <c r="E68" s="44">
        <v>-6.89</v>
      </c>
      <c r="F68" s="44">
        <v>-6.89</v>
      </c>
      <c r="G68" s="44">
        <v>0</v>
      </c>
    </row>
    <row r="69" spans="1:7" x14ac:dyDescent="0.2">
      <c r="A69" s="43">
        <v>58</v>
      </c>
      <c r="B69" s="44">
        <v>13.65</v>
      </c>
      <c r="C69" s="44">
        <v>0.83</v>
      </c>
      <c r="D69" s="44">
        <v>2.6</v>
      </c>
      <c r="E69" s="44">
        <v>-6.93</v>
      </c>
      <c r="F69" s="44">
        <v>-6.93</v>
      </c>
      <c r="G69" s="44">
        <v>0</v>
      </c>
    </row>
    <row r="70" spans="1:7" x14ac:dyDescent="0.2">
      <c r="A70" s="43">
        <v>59</v>
      </c>
      <c r="B70" s="44">
        <v>13.92</v>
      </c>
      <c r="C70" s="44">
        <v>0.85</v>
      </c>
      <c r="D70" s="44">
        <v>2.6</v>
      </c>
      <c r="E70" s="44">
        <v>-6.96</v>
      </c>
      <c r="F70" s="44">
        <v>-6.96</v>
      </c>
      <c r="G70" s="44">
        <v>0</v>
      </c>
    </row>
    <row r="71" spans="1:7" x14ac:dyDescent="0.2">
      <c r="A71" s="43">
        <v>60</v>
      </c>
      <c r="B71" s="44">
        <v>14.21</v>
      </c>
      <c r="C71" s="44">
        <v>0.86</v>
      </c>
      <c r="D71" s="44">
        <v>2.61</v>
      </c>
      <c r="E71" s="44">
        <v>-7</v>
      </c>
      <c r="F71" s="44">
        <v>-7</v>
      </c>
      <c r="G71" s="44">
        <v>0</v>
      </c>
    </row>
    <row r="72" spans="1:7" x14ac:dyDescent="0.2">
      <c r="A72" s="43">
        <v>61</v>
      </c>
      <c r="B72" s="44">
        <v>14.51</v>
      </c>
      <c r="C72" s="44">
        <v>0.88</v>
      </c>
      <c r="D72" s="44">
        <v>2.61</v>
      </c>
      <c r="E72" s="44">
        <v>-6.43</v>
      </c>
      <c r="F72" s="44">
        <v>-6.43</v>
      </c>
      <c r="G72" s="44">
        <v>0</v>
      </c>
    </row>
    <row r="73" spans="1:7" x14ac:dyDescent="0.2">
      <c r="A73" s="43">
        <v>62</v>
      </c>
      <c r="B73" s="44">
        <v>14.83</v>
      </c>
      <c r="C73" s="44">
        <v>0.9</v>
      </c>
      <c r="D73" s="44">
        <v>2.61</v>
      </c>
      <c r="E73" s="44">
        <v>-5.57</v>
      </c>
      <c r="F73" s="44">
        <v>-5.57</v>
      </c>
      <c r="G73" s="44">
        <v>0</v>
      </c>
    </row>
    <row r="74" spans="1:7" x14ac:dyDescent="0.2">
      <c r="A74" s="43">
        <v>63</v>
      </c>
      <c r="B74" s="44">
        <v>15.15</v>
      </c>
      <c r="C74" s="44">
        <v>0.91</v>
      </c>
      <c r="D74" s="44">
        <v>2.6</v>
      </c>
      <c r="E74" s="44">
        <v>-4.7</v>
      </c>
      <c r="F74" s="44">
        <v>-4.7</v>
      </c>
      <c r="G74" s="44">
        <v>0</v>
      </c>
    </row>
    <row r="75" spans="1:7" x14ac:dyDescent="0.2">
      <c r="A75" s="43">
        <v>64</v>
      </c>
      <c r="B75" s="44">
        <v>15.49</v>
      </c>
      <c r="C75" s="44">
        <v>0.93</v>
      </c>
      <c r="D75" s="44">
        <v>2.59</v>
      </c>
      <c r="E75" s="44">
        <v>-3.8</v>
      </c>
      <c r="F75" s="44">
        <v>-3.8</v>
      </c>
      <c r="G75" s="44">
        <v>0</v>
      </c>
    </row>
    <row r="76" spans="1:7" x14ac:dyDescent="0.2">
      <c r="A76" s="43">
        <v>65</v>
      </c>
      <c r="B76" s="44">
        <v>15.85</v>
      </c>
      <c r="C76" s="44">
        <v>0.95</v>
      </c>
      <c r="D76" s="44">
        <v>2.57</v>
      </c>
      <c r="E76" s="44">
        <v>-2.89</v>
      </c>
      <c r="F76" s="44">
        <v>-2.89</v>
      </c>
      <c r="G76" s="44">
        <v>0</v>
      </c>
    </row>
    <row r="77" spans="1:7" x14ac:dyDescent="0.2">
      <c r="A77" s="43">
        <v>66</v>
      </c>
      <c r="B77" s="44">
        <v>16.22</v>
      </c>
      <c r="C77" s="44">
        <v>0.97</v>
      </c>
      <c r="D77" s="44">
        <v>2.54</v>
      </c>
      <c r="E77" s="44">
        <v>-1.95</v>
      </c>
      <c r="F77" s="44">
        <v>-1.95</v>
      </c>
      <c r="G77" s="44">
        <v>0</v>
      </c>
    </row>
    <row r="78" spans="1:7" x14ac:dyDescent="0.2">
      <c r="A78" s="43">
        <v>67</v>
      </c>
      <c r="B78" s="44">
        <v>16.61</v>
      </c>
      <c r="C78" s="44">
        <v>0.99</v>
      </c>
      <c r="D78" s="44">
        <v>2.5</v>
      </c>
      <c r="E78" s="44">
        <v>-0.99</v>
      </c>
      <c r="F78" s="44">
        <v>-0.99</v>
      </c>
      <c r="G78" s="44">
        <v>0</v>
      </c>
    </row>
  </sheetData>
  <sheetProtection algorithmName="SHA-512" hashValue="Jt/DKoXRK1g5TR3lsQvSa1UGyArqsBjXOTqwlmyQEbF+Z4oucHGICCtK1OA+4taO+uEpEDyS5tXx+/JemCCa3w==" saltValue="gHpfXKfFw+V9ajEfHBvXpQ==" spinCount="100000" sheet="1" objects="1" scenarios="1"/>
  <conditionalFormatting sqref="A6:A21">
    <cfRule type="expression" dxfId="493" priority="11" stopIfTrue="1">
      <formula>MOD(ROW(),2)=0</formula>
    </cfRule>
    <cfRule type="expression" dxfId="492" priority="12" stopIfTrue="1">
      <formula>MOD(ROW(),2)&lt;&gt;0</formula>
    </cfRule>
  </conditionalFormatting>
  <conditionalFormatting sqref="A26:A78">
    <cfRule type="expression" dxfId="491" priority="15" stopIfTrue="1">
      <formula>MOD(ROW(),2)=0</formula>
    </cfRule>
    <cfRule type="expression" dxfId="490" priority="16" stopIfTrue="1">
      <formula>MOD(ROW(),2)&lt;&gt;0</formula>
    </cfRule>
  </conditionalFormatting>
  <conditionalFormatting sqref="B18:B19">
    <cfRule type="expression" dxfId="489" priority="1" stopIfTrue="1">
      <formula>MOD(ROW(),2)=0</formula>
    </cfRule>
    <cfRule type="expression" dxfId="488" priority="2" stopIfTrue="1">
      <formula>MOD(ROW(),2)&lt;&gt;0</formula>
    </cfRule>
  </conditionalFormatting>
  <conditionalFormatting sqref="B6:G17 C18:G19 B20:G21">
    <cfRule type="expression" dxfId="487" priority="13" stopIfTrue="1">
      <formula>MOD(ROW(),2)=0</formula>
    </cfRule>
    <cfRule type="expression" dxfId="486" priority="14" stopIfTrue="1">
      <formula>MOD(ROW(),2)&lt;&gt;0</formula>
    </cfRule>
  </conditionalFormatting>
  <conditionalFormatting sqref="B26:G78">
    <cfRule type="expression" dxfId="485" priority="17" stopIfTrue="1">
      <formula>MOD(ROW(),2)=0</formula>
    </cfRule>
    <cfRule type="expression" dxfId="484" priority="18" stopIfTrue="1">
      <formula>MOD(ROW(),2)&lt;&gt;0</formula>
    </cfRule>
  </conditionalFormatting>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30957-1B13-4A1D-8F9B-94ACB49178A0}">
  <sheetPr codeName="Sheet16"/>
  <dimension ref="A1:D32"/>
  <sheetViews>
    <sheetView showGridLines="0" workbookViewId="0">
      <selection activeCell="A6" sqref="A6"/>
    </sheetView>
  </sheetViews>
  <sheetFormatPr defaultRowHeight="12.75" x14ac:dyDescent="0.2"/>
  <cols>
    <col min="1" max="1" width="31.5703125" customWidth="1"/>
    <col min="2" max="4" width="22.5703125" customWidth="1"/>
  </cols>
  <sheetData>
    <row r="1" spans="1:4" s="1" customFormat="1" ht="20.25" x14ac:dyDescent="0.3">
      <c r="A1" s="2" t="s">
        <v>0</v>
      </c>
    </row>
    <row r="2" spans="1:4" s="1" customFormat="1" ht="15.75" x14ac:dyDescent="0.25">
      <c r="A2" s="30" t="s">
        <v>1</v>
      </c>
      <c r="B2" s="3" t="str">
        <f>wb_title</f>
        <v>LGPS_NI - Consolidated Factor Spreadsheet</v>
      </c>
    </row>
    <row r="3" spans="1:4" s="1" customFormat="1" ht="15.75" x14ac:dyDescent="0.25">
      <c r="A3" s="30" t="s">
        <v>2</v>
      </c>
      <c r="B3" s="3" t="str">
        <f>TABLE_FACTOR_TYPE_1 &amp; " - x-" &amp; TABLE_SERIES_NUMBER_1</f>
        <v>CETV - x-209</v>
      </c>
    </row>
    <row r="6" spans="1:4" x14ac:dyDescent="0.2">
      <c r="A6" s="40" t="s">
        <v>361</v>
      </c>
      <c r="B6" s="47" t="s">
        <v>362</v>
      </c>
      <c r="C6" s="47"/>
      <c r="D6" s="47"/>
    </row>
    <row r="7" spans="1:4" x14ac:dyDescent="0.2">
      <c r="A7" s="40" t="s">
        <v>363</v>
      </c>
      <c r="B7" s="47" t="s">
        <v>31</v>
      </c>
      <c r="C7" s="47"/>
      <c r="D7" s="47"/>
    </row>
    <row r="8" spans="1:4" x14ac:dyDescent="0.2">
      <c r="A8" s="40" t="s">
        <v>149</v>
      </c>
      <c r="B8" s="47" t="s">
        <v>162</v>
      </c>
      <c r="C8" s="47"/>
      <c r="D8" s="47"/>
    </row>
    <row r="9" spans="1:4" x14ac:dyDescent="0.2">
      <c r="A9" s="40" t="s">
        <v>150</v>
      </c>
      <c r="B9" s="47" t="s">
        <v>163</v>
      </c>
      <c r="C9" s="47"/>
      <c r="D9" s="47"/>
    </row>
    <row r="10" spans="1:4" x14ac:dyDescent="0.2">
      <c r="A10" s="40" t="s">
        <v>6</v>
      </c>
      <c r="B10" s="47" t="s">
        <v>188</v>
      </c>
      <c r="C10" s="47"/>
      <c r="D10" s="47"/>
    </row>
    <row r="11" spans="1:4" x14ac:dyDescent="0.2">
      <c r="A11" s="40" t="s">
        <v>151</v>
      </c>
      <c r="B11" s="47" t="s">
        <v>189</v>
      </c>
      <c r="C11" s="47"/>
      <c r="D11" s="47"/>
    </row>
    <row r="12" spans="1:4" x14ac:dyDescent="0.2">
      <c r="A12" s="40" t="s">
        <v>152</v>
      </c>
      <c r="B12" s="47" t="s">
        <v>190</v>
      </c>
      <c r="C12" s="47"/>
      <c r="D12" s="47"/>
    </row>
    <row r="13" spans="1:4" x14ac:dyDescent="0.2">
      <c r="A13" s="40" t="s">
        <v>364</v>
      </c>
      <c r="B13" s="47">
        <v>0</v>
      </c>
      <c r="C13" s="47"/>
      <c r="D13" s="47"/>
    </row>
    <row r="14" spans="1:4" x14ac:dyDescent="0.2">
      <c r="A14" s="40" t="s">
        <v>154</v>
      </c>
      <c r="B14" s="47">
        <v>209</v>
      </c>
      <c r="C14" s="47"/>
      <c r="D14" s="47"/>
    </row>
    <row r="15" spans="1:4" x14ac:dyDescent="0.2">
      <c r="A15" s="40" t="s">
        <v>365</v>
      </c>
      <c r="B15" s="47" t="s">
        <v>191</v>
      </c>
      <c r="C15" s="47"/>
      <c r="D15" s="47"/>
    </row>
    <row r="16" spans="1:4" x14ac:dyDescent="0.2">
      <c r="A16" s="40" t="s">
        <v>156</v>
      </c>
      <c r="B16" s="47" t="s">
        <v>192</v>
      </c>
      <c r="C16" s="47"/>
      <c r="D16" s="47"/>
    </row>
    <row r="17" spans="1:4" x14ac:dyDescent="0.2">
      <c r="A17" s="41" t="s">
        <v>366</v>
      </c>
      <c r="B17" s="47"/>
      <c r="C17" s="47"/>
      <c r="D17" s="47"/>
    </row>
    <row r="18" spans="1:4" x14ac:dyDescent="0.2">
      <c r="A18" s="40" t="s">
        <v>158</v>
      </c>
      <c r="B18" s="48">
        <v>46175</v>
      </c>
      <c r="C18" s="48"/>
      <c r="D18" s="48"/>
    </row>
    <row r="19" spans="1:4" x14ac:dyDescent="0.2">
      <c r="A19" s="40" t="s">
        <v>159</v>
      </c>
      <c r="B19" s="48">
        <v>46161</v>
      </c>
      <c r="C19" s="48"/>
      <c r="D19" s="48"/>
    </row>
    <row r="20" spans="1:4" x14ac:dyDescent="0.2">
      <c r="A20" s="40" t="s">
        <v>160</v>
      </c>
      <c r="B20" s="47" t="s">
        <v>169</v>
      </c>
      <c r="C20" s="47"/>
      <c r="D20" s="47"/>
    </row>
    <row r="21" spans="1:4" x14ac:dyDescent="0.2">
      <c r="A21" s="40" t="s">
        <v>367</v>
      </c>
      <c r="B21" s="47" t="s">
        <v>82</v>
      </c>
      <c r="C21" s="47"/>
      <c r="D21" s="47"/>
    </row>
    <row r="23" spans="1:4" x14ac:dyDescent="0.2">
      <c r="A23" s="23" t="str">
        <f>HYPERLINK("#'Factor List'!A1", "Back to Factor List")</f>
        <v>Back to Factor List</v>
      </c>
      <c r="B23" s="23" t="str">
        <f>HYPERLINK("#'Assumptions'!A1", "Assumptions")</f>
        <v>Assumptions</v>
      </c>
    </row>
    <row r="26" spans="1:4" s="56" customFormat="1" ht="25.5" x14ac:dyDescent="0.2">
      <c r="A26" s="55" t="s">
        <v>232</v>
      </c>
      <c r="B26" s="55" t="s">
        <v>375</v>
      </c>
      <c r="C26" s="55" t="s">
        <v>376</v>
      </c>
      <c r="D26" s="55" t="s">
        <v>377</v>
      </c>
    </row>
    <row r="27" spans="1:4" x14ac:dyDescent="0.2">
      <c r="A27" s="43">
        <v>0</v>
      </c>
      <c r="B27" s="44">
        <v>1</v>
      </c>
      <c r="C27" s="44">
        <v>1</v>
      </c>
      <c r="D27" s="44">
        <v>1</v>
      </c>
    </row>
    <row r="28" spans="1:4" x14ac:dyDescent="0.2">
      <c r="A28" s="43">
        <v>1</v>
      </c>
      <c r="B28" s="44">
        <v>1.05</v>
      </c>
      <c r="C28" s="44">
        <v>1.05</v>
      </c>
      <c r="D28" s="44">
        <v>1.02</v>
      </c>
    </row>
    <row r="29" spans="1:4" x14ac:dyDescent="0.2">
      <c r="A29" s="43">
        <v>2</v>
      </c>
      <c r="B29" s="44">
        <v>1.1100000000000001</v>
      </c>
      <c r="C29" s="44">
        <v>1.1100000000000001</v>
      </c>
      <c r="D29" s="44">
        <v>1.04</v>
      </c>
    </row>
    <row r="30" spans="1:4" x14ac:dyDescent="0.2">
      <c r="A30" s="43">
        <v>3</v>
      </c>
      <c r="B30" s="44">
        <v>1.1599999999999999</v>
      </c>
      <c r="C30" s="44">
        <v>1.1599999999999999</v>
      </c>
      <c r="D30" s="44">
        <v>1.06</v>
      </c>
    </row>
    <row r="31" spans="1:4" x14ac:dyDescent="0.2">
      <c r="A31" s="43">
        <v>4</v>
      </c>
      <c r="B31" s="44">
        <v>1.22</v>
      </c>
      <c r="C31" s="44">
        <v>1.22</v>
      </c>
      <c r="D31" s="44">
        <v>1.08</v>
      </c>
    </row>
    <row r="32" spans="1:4" x14ac:dyDescent="0.2">
      <c r="A32" s="43">
        <v>5</v>
      </c>
      <c r="B32" s="44">
        <v>1.28</v>
      </c>
      <c r="C32" s="44">
        <v>1.28</v>
      </c>
      <c r="D32" s="44">
        <v>1.1000000000000001</v>
      </c>
    </row>
  </sheetData>
  <sheetProtection algorithmName="SHA-512" hashValue="T3hCvIDpRIlDu2N8ocMBC+DgIBxuCmGmm1IAYcrAvuUK0phdmOGH+EHk+FXQHBqF71YIT48r/bCw3ocPkc6tOw==" saltValue="MSNyRhGvgpTdYZfT/xjc1w==" spinCount="100000" sheet="1" objects="1" scenarios="1"/>
  <conditionalFormatting sqref="A6:A21">
    <cfRule type="expression" dxfId="483" priority="11" stopIfTrue="1">
      <formula>MOD(ROW(),2)=0</formula>
    </cfRule>
    <cfRule type="expression" dxfId="482" priority="12" stopIfTrue="1">
      <formula>MOD(ROW(),2)&lt;&gt;0</formula>
    </cfRule>
  </conditionalFormatting>
  <conditionalFormatting sqref="A26:A32">
    <cfRule type="expression" dxfId="481" priority="15" stopIfTrue="1">
      <formula>MOD(ROW(),2)=0</formula>
    </cfRule>
    <cfRule type="expression" dxfId="480" priority="16" stopIfTrue="1">
      <formula>MOD(ROW(),2)&lt;&gt;0</formula>
    </cfRule>
  </conditionalFormatting>
  <conditionalFormatting sqref="B18:B19">
    <cfRule type="expression" dxfId="479" priority="1" stopIfTrue="1">
      <formula>MOD(ROW(),2)=0</formula>
    </cfRule>
    <cfRule type="expression" dxfId="478" priority="2" stopIfTrue="1">
      <formula>MOD(ROW(),2)&lt;&gt;0</formula>
    </cfRule>
  </conditionalFormatting>
  <conditionalFormatting sqref="B6:D17 C18:D19 B20:D21">
    <cfRule type="expression" dxfId="477" priority="13" stopIfTrue="1">
      <formula>MOD(ROW(),2)=0</formula>
    </cfRule>
    <cfRule type="expression" dxfId="476" priority="14" stopIfTrue="1">
      <formula>MOD(ROW(),2)&lt;&gt;0</formula>
    </cfRule>
  </conditionalFormatting>
  <conditionalFormatting sqref="B26:D32">
    <cfRule type="expression" dxfId="475" priority="17" stopIfTrue="1">
      <formula>MOD(ROW(),2)=0</formula>
    </cfRule>
    <cfRule type="expression" dxfId="474" priority="18" stopIfTrue="1">
      <formula>MOD(ROW(),2)&lt;&gt;0</formula>
    </cfRule>
  </conditionalFormatting>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AE51A-3A21-439B-9F39-565B8CBC560C}">
  <sheetPr codeName="Sheet17"/>
  <dimension ref="A1:E85"/>
  <sheetViews>
    <sheetView showGridLines="0" workbookViewId="0">
      <selection activeCell="A6" sqref="A6"/>
    </sheetView>
  </sheetViews>
  <sheetFormatPr defaultRowHeight="12.75" x14ac:dyDescent="0.2"/>
  <cols>
    <col min="1" max="1" width="27.5703125" customWidth="1"/>
    <col min="2" max="5" width="18.14062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TV In (non-club) - x-210</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194</v>
      </c>
      <c r="C9" s="47"/>
      <c r="D9" s="47"/>
      <c r="E9" s="47"/>
    </row>
    <row r="10" spans="1:5" x14ac:dyDescent="0.2">
      <c r="A10" s="40" t="s">
        <v>6</v>
      </c>
      <c r="B10" s="47" t="s">
        <v>378</v>
      </c>
      <c r="C10" s="47"/>
      <c r="D10" s="47"/>
      <c r="E10" s="47"/>
    </row>
    <row r="11" spans="1:5" x14ac:dyDescent="0.2">
      <c r="A11" s="40" t="s">
        <v>151</v>
      </c>
      <c r="B11" s="47" t="s">
        <v>165</v>
      </c>
      <c r="C11" s="47"/>
      <c r="D11" s="47"/>
      <c r="E11" s="47"/>
    </row>
    <row r="12" spans="1:5" x14ac:dyDescent="0.2">
      <c r="A12" s="40" t="s">
        <v>152</v>
      </c>
      <c r="B12" s="47" t="s">
        <v>196</v>
      </c>
      <c r="C12" s="47"/>
      <c r="D12" s="47"/>
      <c r="E12" s="47"/>
    </row>
    <row r="13" spans="1:5" x14ac:dyDescent="0.2">
      <c r="A13" s="40" t="s">
        <v>364</v>
      </c>
      <c r="B13" s="47">
        <v>0</v>
      </c>
      <c r="C13" s="47"/>
      <c r="D13" s="47"/>
      <c r="E13" s="47"/>
    </row>
    <row r="14" spans="1:5" x14ac:dyDescent="0.2">
      <c r="A14" s="40" t="s">
        <v>154</v>
      </c>
      <c r="B14" s="47">
        <v>210</v>
      </c>
      <c r="C14" s="47"/>
      <c r="D14" s="47"/>
      <c r="E14" s="47"/>
    </row>
    <row r="15" spans="1:5" x14ac:dyDescent="0.2">
      <c r="A15" s="40" t="s">
        <v>365</v>
      </c>
      <c r="B15" s="47" t="s">
        <v>197</v>
      </c>
      <c r="C15" s="47"/>
      <c r="D15" s="47"/>
      <c r="E15" s="47"/>
    </row>
    <row r="16" spans="1:5" x14ac:dyDescent="0.2">
      <c r="A16" s="40" t="s">
        <v>156</v>
      </c>
      <c r="B16" s="47" t="s">
        <v>198</v>
      </c>
      <c r="C16" s="47"/>
      <c r="D16" s="47"/>
      <c r="E16" s="47"/>
    </row>
    <row r="17" spans="1:5" x14ac:dyDescent="0.2">
      <c r="A17" s="41" t="s">
        <v>366</v>
      </c>
      <c r="B17" s="47"/>
      <c r="C17" s="47"/>
      <c r="D17" s="47"/>
      <c r="E17" s="47"/>
    </row>
    <row r="18" spans="1:5" x14ac:dyDescent="0.2">
      <c r="A18" s="40" t="s">
        <v>158</v>
      </c>
      <c r="B18" s="48">
        <v>45107</v>
      </c>
      <c r="C18" s="48"/>
      <c r="D18" s="48"/>
      <c r="E18" s="48"/>
    </row>
    <row r="19" spans="1:5" x14ac:dyDescent="0.2">
      <c r="A19" s="40" t="s">
        <v>159</v>
      </c>
      <c r="B19" s="48">
        <v>45015</v>
      </c>
      <c r="C19" s="48"/>
      <c r="D19" s="48"/>
      <c r="E19" s="48"/>
    </row>
    <row r="20" spans="1:5" x14ac:dyDescent="0.2">
      <c r="A20" s="40" t="s">
        <v>160</v>
      </c>
      <c r="B20" s="47" t="s">
        <v>169</v>
      </c>
      <c r="C20" s="47"/>
      <c r="D20" s="47"/>
      <c r="E20" s="47"/>
    </row>
    <row r="21" spans="1:5" x14ac:dyDescent="0.2">
      <c r="A21" s="40" t="s">
        <v>367</v>
      </c>
      <c r="B21" s="47"/>
      <c r="C21" s="47"/>
      <c r="D21" s="47"/>
      <c r="E21" s="47"/>
    </row>
    <row r="23" spans="1:5" x14ac:dyDescent="0.2">
      <c r="A23" s="23" t="str">
        <f>HYPERLINK("#'Factor List'!A1", "Back to Factor List")</f>
        <v>Back to Factor List</v>
      </c>
      <c r="B23" s="23" t="str">
        <f>HYPERLINK("#'Assumptions'!A1", "Assumptions")</f>
        <v>Assumptions</v>
      </c>
    </row>
    <row r="26" spans="1:5" s="56" customFormat="1" ht="38.25" x14ac:dyDescent="0.2">
      <c r="A26" s="55" t="s">
        <v>368</v>
      </c>
      <c r="B26" s="55" t="s">
        <v>379</v>
      </c>
      <c r="C26" s="55" t="s">
        <v>380</v>
      </c>
      <c r="D26" s="55" t="s">
        <v>381</v>
      </c>
      <c r="E26" s="55" t="s">
        <v>382</v>
      </c>
    </row>
    <row r="27" spans="1:5" x14ac:dyDescent="0.2">
      <c r="A27" s="43">
        <v>16</v>
      </c>
      <c r="B27" s="44">
        <v>9.52</v>
      </c>
      <c r="C27" s="44">
        <v>1.53</v>
      </c>
      <c r="D27" s="44">
        <v>0</v>
      </c>
      <c r="E27" s="44">
        <v>0</v>
      </c>
    </row>
    <row r="28" spans="1:5" x14ac:dyDescent="0.2">
      <c r="A28" s="43">
        <v>17</v>
      </c>
      <c r="B28" s="44">
        <v>9.66</v>
      </c>
      <c r="C28" s="44">
        <v>1.6</v>
      </c>
      <c r="D28" s="44">
        <v>0</v>
      </c>
      <c r="E28" s="44">
        <v>0</v>
      </c>
    </row>
    <row r="29" spans="1:5" x14ac:dyDescent="0.2">
      <c r="A29" s="43">
        <v>18</v>
      </c>
      <c r="B29" s="44">
        <v>9.8000000000000007</v>
      </c>
      <c r="C29" s="44">
        <v>1.73</v>
      </c>
      <c r="D29" s="44">
        <v>0</v>
      </c>
      <c r="E29" s="44">
        <v>0</v>
      </c>
    </row>
    <row r="30" spans="1:5" x14ac:dyDescent="0.2">
      <c r="A30" s="43">
        <v>19</v>
      </c>
      <c r="B30" s="44">
        <v>9.94</v>
      </c>
      <c r="C30" s="44">
        <v>1.83</v>
      </c>
      <c r="D30" s="44">
        <v>0</v>
      </c>
      <c r="E30" s="44">
        <v>0</v>
      </c>
    </row>
    <row r="31" spans="1:5" x14ac:dyDescent="0.2">
      <c r="A31" s="43">
        <v>20</v>
      </c>
      <c r="B31" s="44">
        <v>10.09</v>
      </c>
      <c r="C31" s="44">
        <v>1.83</v>
      </c>
      <c r="D31" s="44">
        <v>0</v>
      </c>
      <c r="E31" s="44">
        <v>0</v>
      </c>
    </row>
    <row r="32" spans="1:5" x14ac:dyDescent="0.2">
      <c r="A32" s="43">
        <v>21</v>
      </c>
      <c r="B32" s="44">
        <v>10.24</v>
      </c>
      <c r="C32" s="44">
        <v>1.86</v>
      </c>
      <c r="D32" s="44">
        <v>0</v>
      </c>
      <c r="E32" s="44">
        <v>0</v>
      </c>
    </row>
    <row r="33" spans="1:5" x14ac:dyDescent="0.2">
      <c r="A33" s="43">
        <v>22</v>
      </c>
      <c r="B33" s="44">
        <v>10.39</v>
      </c>
      <c r="C33" s="44">
        <v>1.89</v>
      </c>
      <c r="D33" s="44">
        <v>0</v>
      </c>
      <c r="E33" s="44">
        <v>0</v>
      </c>
    </row>
    <row r="34" spans="1:5" x14ac:dyDescent="0.2">
      <c r="A34" s="43">
        <v>23</v>
      </c>
      <c r="B34" s="44">
        <v>10.54</v>
      </c>
      <c r="C34" s="44">
        <v>1.93</v>
      </c>
      <c r="D34" s="44">
        <v>0</v>
      </c>
      <c r="E34" s="44">
        <v>0</v>
      </c>
    </row>
    <row r="35" spans="1:5" x14ac:dyDescent="0.2">
      <c r="A35" s="43">
        <v>24</v>
      </c>
      <c r="B35" s="44">
        <v>10.69</v>
      </c>
      <c r="C35" s="44">
        <v>1.96</v>
      </c>
      <c r="D35" s="44">
        <v>0</v>
      </c>
      <c r="E35" s="44">
        <v>0</v>
      </c>
    </row>
    <row r="36" spans="1:5" x14ac:dyDescent="0.2">
      <c r="A36" s="43">
        <v>25</v>
      </c>
      <c r="B36" s="44">
        <v>10.84</v>
      </c>
      <c r="C36" s="44">
        <v>2.02</v>
      </c>
      <c r="D36" s="44">
        <v>0</v>
      </c>
      <c r="E36" s="44">
        <v>0</v>
      </c>
    </row>
    <row r="37" spans="1:5" x14ac:dyDescent="0.2">
      <c r="A37" s="43">
        <v>26</v>
      </c>
      <c r="B37" s="44">
        <v>11</v>
      </c>
      <c r="C37" s="44">
        <v>2.02</v>
      </c>
      <c r="D37" s="44">
        <v>0</v>
      </c>
      <c r="E37" s="44">
        <v>0</v>
      </c>
    </row>
    <row r="38" spans="1:5" x14ac:dyDescent="0.2">
      <c r="A38" s="43">
        <v>27</v>
      </c>
      <c r="B38" s="44">
        <v>11.16</v>
      </c>
      <c r="C38" s="44">
        <v>2.06</v>
      </c>
      <c r="D38" s="44">
        <v>0</v>
      </c>
      <c r="E38" s="44">
        <v>0</v>
      </c>
    </row>
    <row r="39" spans="1:5" x14ac:dyDescent="0.2">
      <c r="A39" s="43">
        <v>28</v>
      </c>
      <c r="B39" s="44">
        <v>11.32</v>
      </c>
      <c r="C39" s="44">
        <v>2.09</v>
      </c>
      <c r="D39" s="44">
        <v>0</v>
      </c>
      <c r="E39" s="44">
        <v>0</v>
      </c>
    </row>
    <row r="40" spans="1:5" x14ac:dyDescent="0.2">
      <c r="A40" s="43">
        <v>29</v>
      </c>
      <c r="B40" s="44">
        <v>11.48</v>
      </c>
      <c r="C40" s="44">
        <v>2.12</v>
      </c>
      <c r="D40" s="44">
        <v>0</v>
      </c>
      <c r="E40" s="44">
        <v>0</v>
      </c>
    </row>
    <row r="41" spans="1:5" x14ac:dyDescent="0.2">
      <c r="A41" s="43">
        <v>30</v>
      </c>
      <c r="B41" s="44">
        <v>11.64</v>
      </c>
      <c r="C41" s="44">
        <v>2.16</v>
      </c>
      <c r="D41" s="44">
        <v>0</v>
      </c>
      <c r="E41" s="44">
        <v>0</v>
      </c>
    </row>
    <row r="42" spans="1:5" x14ac:dyDescent="0.2">
      <c r="A42" s="43">
        <v>31</v>
      </c>
      <c r="B42" s="44">
        <v>11.8</v>
      </c>
      <c r="C42" s="44">
        <v>2.19</v>
      </c>
      <c r="D42" s="44">
        <v>0</v>
      </c>
      <c r="E42" s="44">
        <v>0</v>
      </c>
    </row>
    <row r="43" spans="1:5" x14ac:dyDescent="0.2">
      <c r="A43" s="43">
        <v>32</v>
      </c>
      <c r="B43" s="44">
        <v>11.97</v>
      </c>
      <c r="C43" s="44">
        <v>2.2200000000000002</v>
      </c>
      <c r="D43" s="44">
        <v>0</v>
      </c>
      <c r="E43" s="44">
        <v>0</v>
      </c>
    </row>
    <row r="44" spans="1:5" x14ac:dyDescent="0.2">
      <c r="A44" s="43">
        <v>33</v>
      </c>
      <c r="B44" s="44">
        <v>12.14</v>
      </c>
      <c r="C44" s="44">
        <v>2.2200000000000002</v>
      </c>
      <c r="D44" s="44">
        <v>0</v>
      </c>
      <c r="E44" s="44">
        <v>0</v>
      </c>
    </row>
    <row r="45" spans="1:5" x14ac:dyDescent="0.2">
      <c r="A45" s="43">
        <v>34</v>
      </c>
      <c r="B45" s="44">
        <v>12.31</v>
      </c>
      <c r="C45" s="44">
        <v>2.25</v>
      </c>
      <c r="D45" s="44">
        <v>0</v>
      </c>
      <c r="E45" s="44">
        <v>0</v>
      </c>
    </row>
    <row r="46" spans="1:5" x14ac:dyDescent="0.2">
      <c r="A46" s="43">
        <v>35</v>
      </c>
      <c r="B46" s="44">
        <v>12.48</v>
      </c>
      <c r="C46" s="44">
        <v>2.29</v>
      </c>
      <c r="D46" s="44">
        <v>0</v>
      </c>
      <c r="E46" s="44">
        <v>0</v>
      </c>
    </row>
    <row r="47" spans="1:5" x14ac:dyDescent="0.2">
      <c r="A47" s="43">
        <v>36</v>
      </c>
      <c r="B47" s="44">
        <v>12.65</v>
      </c>
      <c r="C47" s="44">
        <v>2.35</v>
      </c>
      <c r="D47" s="44">
        <v>0</v>
      </c>
      <c r="E47" s="44">
        <v>0</v>
      </c>
    </row>
    <row r="48" spans="1:5" x14ac:dyDescent="0.2">
      <c r="A48" s="43">
        <v>37</v>
      </c>
      <c r="B48" s="44">
        <v>12.83</v>
      </c>
      <c r="C48" s="44">
        <v>2.35</v>
      </c>
      <c r="D48" s="44">
        <v>0</v>
      </c>
      <c r="E48" s="44">
        <v>0</v>
      </c>
    </row>
    <row r="49" spans="1:5" x14ac:dyDescent="0.2">
      <c r="A49" s="43">
        <v>38</v>
      </c>
      <c r="B49" s="44">
        <v>13.01</v>
      </c>
      <c r="C49" s="44">
        <v>2.38</v>
      </c>
      <c r="D49" s="44">
        <v>0</v>
      </c>
      <c r="E49" s="44">
        <v>0</v>
      </c>
    </row>
    <row r="50" spans="1:5" x14ac:dyDescent="0.2">
      <c r="A50" s="43">
        <v>39</v>
      </c>
      <c r="B50" s="44">
        <v>13.19</v>
      </c>
      <c r="C50" s="44">
        <v>2.42</v>
      </c>
      <c r="D50" s="44">
        <v>0</v>
      </c>
      <c r="E50" s="44">
        <v>0</v>
      </c>
    </row>
    <row r="51" spans="1:5" x14ac:dyDescent="0.2">
      <c r="A51" s="43">
        <v>40</v>
      </c>
      <c r="B51" s="44">
        <v>13.37</v>
      </c>
      <c r="C51" s="44">
        <v>2.4500000000000002</v>
      </c>
      <c r="D51" s="44">
        <v>0</v>
      </c>
      <c r="E51" s="44">
        <v>0</v>
      </c>
    </row>
    <row r="52" spans="1:5" x14ac:dyDescent="0.2">
      <c r="A52" s="43">
        <v>41</v>
      </c>
      <c r="B52" s="44">
        <v>13.56</v>
      </c>
      <c r="C52" s="44">
        <v>2.48</v>
      </c>
      <c r="D52" s="44">
        <v>0</v>
      </c>
      <c r="E52" s="44">
        <v>0</v>
      </c>
    </row>
    <row r="53" spans="1:5" x14ac:dyDescent="0.2">
      <c r="A53" s="43">
        <v>42</v>
      </c>
      <c r="B53" s="44">
        <v>13.75</v>
      </c>
      <c r="C53" s="44">
        <v>2.5099999999999998</v>
      </c>
      <c r="D53" s="44">
        <v>0</v>
      </c>
      <c r="E53" s="44">
        <v>0</v>
      </c>
    </row>
    <row r="54" spans="1:5" x14ac:dyDescent="0.2">
      <c r="A54" s="43">
        <v>43</v>
      </c>
      <c r="B54" s="44">
        <v>13.94</v>
      </c>
      <c r="C54" s="44">
        <v>2.5499999999999998</v>
      </c>
      <c r="D54" s="44">
        <v>0</v>
      </c>
      <c r="E54" s="44">
        <v>0</v>
      </c>
    </row>
    <row r="55" spans="1:5" x14ac:dyDescent="0.2">
      <c r="A55" s="43">
        <v>44</v>
      </c>
      <c r="B55" s="44">
        <v>14.14</v>
      </c>
      <c r="C55" s="44">
        <v>2.5499999999999998</v>
      </c>
      <c r="D55" s="44">
        <v>0</v>
      </c>
      <c r="E55" s="44">
        <v>0</v>
      </c>
    </row>
    <row r="56" spans="1:5" x14ac:dyDescent="0.2">
      <c r="A56" s="43">
        <v>45</v>
      </c>
      <c r="B56" s="44">
        <v>14.34</v>
      </c>
      <c r="C56" s="44">
        <v>2.5499999999999998</v>
      </c>
      <c r="D56" s="44">
        <v>0</v>
      </c>
      <c r="E56" s="44">
        <v>0</v>
      </c>
    </row>
    <row r="57" spans="1:5" x14ac:dyDescent="0.2">
      <c r="A57" s="43">
        <v>46</v>
      </c>
      <c r="B57" s="44">
        <v>14.53</v>
      </c>
      <c r="C57" s="44">
        <v>2.61</v>
      </c>
      <c r="D57" s="44">
        <v>0</v>
      </c>
      <c r="E57" s="44">
        <v>0</v>
      </c>
    </row>
    <row r="58" spans="1:5" x14ac:dyDescent="0.2">
      <c r="A58" s="43">
        <v>47</v>
      </c>
      <c r="B58" s="44">
        <v>14.73</v>
      </c>
      <c r="C58" s="44">
        <v>2.64</v>
      </c>
      <c r="D58" s="44">
        <v>0</v>
      </c>
      <c r="E58" s="44">
        <v>0</v>
      </c>
    </row>
    <row r="59" spans="1:5" x14ac:dyDescent="0.2">
      <c r="A59" s="43">
        <v>48</v>
      </c>
      <c r="B59" s="44">
        <v>14.93</v>
      </c>
      <c r="C59" s="44">
        <v>2.64</v>
      </c>
      <c r="D59" s="44">
        <v>0</v>
      </c>
      <c r="E59" s="44">
        <v>0</v>
      </c>
    </row>
    <row r="60" spans="1:5" x14ac:dyDescent="0.2">
      <c r="A60" s="43">
        <v>49</v>
      </c>
      <c r="B60" s="44">
        <v>15.14</v>
      </c>
      <c r="C60" s="44">
        <v>2.64</v>
      </c>
      <c r="D60" s="44">
        <v>0</v>
      </c>
      <c r="E60" s="44">
        <v>0</v>
      </c>
    </row>
    <row r="61" spans="1:5" x14ac:dyDescent="0.2">
      <c r="A61" s="43">
        <v>50</v>
      </c>
      <c r="B61" s="44">
        <v>15.34</v>
      </c>
      <c r="C61" s="44">
        <v>2.68</v>
      </c>
      <c r="D61" s="44">
        <v>0</v>
      </c>
      <c r="E61" s="44">
        <v>0</v>
      </c>
    </row>
    <row r="62" spans="1:5" x14ac:dyDescent="0.2">
      <c r="A62" s="43">
        <v>51</v>
      </c>
      <c r="B62" s="44">
        <v>15.54</v>
      </c>
      <c r="C62" s="44">
        <v>2.71</v>
      </c>
      <c r="D62" s="44">
        <v>0</v>
      </c>
      <c r="E62" s="44">
        <v>0</v>
      </c>
    </row>
    <row r="63" spans="1:5" x14ac:dyDescent="0.2">
      <c r="A63" s="43">
        <v>52</v>
      </c>
      <c r="B63" s="44">
        <v>15.75</v>
      </c>
      <c r="C63" s="44">
        <v>2.71</v>
      </c>
      <c r="D63" s="44">
        <v>0</v>
      </c>
      <c r="E63" s="44">
        <v>0</v>
      </c>
    </row>
    <row r="64" spans="1:5" x14ac:dyDescent="0.2">
      <c r="A64" s="43">
        <v>53</v>
      </c>
      <c r="B64" s="44">
        <v>15.95</v>
      </c>
      <c r="C64" s="44">
        <v>2.71</v>
      </c>
      <c r="D64" s="44">
        <v>0</v>
      </c>
      <c r="E64" s="44">
        <v>0</v>
      </c>
    </row>
    <row r="65" spans="1:5" x14ac:dyDescent="0.2">
      <c r="A65" s="43">
        <v>54</v>
      </c>
      <c r="B65" s="44">
        <v>16.149999999999999</v>
      </c>
      <c r="C65" s="44">
        <v>2.74</v>
      </c>
      <c r="D65" s="44">
        <v>0</v>
      </c>
      <c r="E65" s="44">
        <v>0</v>
      </c>
    </row>
    <row r="66" spans="1:5" x14ac:dyDescent="0.2">
      <c r="A66" s="43">
        <v>55</v>
      </c>
      <c r="B66" s="44">
        <v>16.36</v>
      </c>
      <c r="C66" s="44">
        <v>2.74</v>
      </c>
      <c r="D66" s="44">
        <v>0</v>
      </c>
      <c r="E66" s="44">
        <v>0</v>
      </c>
    </row>
    <row r="67" spans="1:5" x14ac:dyDescent="0.2">
      <c r="A67" s="43">
        <v>56</v>
      </c>
      <c r="B67" s="44">
        <v>16.57</v>
      </c>
      <c r="C67" s="44">
        <v>2.74</v>
      </c>
      <c r="D67" s="44">
        <v>0</v>
      </c>
      <c r="E67" s="44">
        <v>0</v>
      </c>
    </row>
    <row r="68" spans="1:5" x14ac:dyDescent="0.2">
      <c r="A68" s="43">
        <v>57</v>
      </c>
      <c r="B68" s="44">
        <v>16.79</v>
      </c>
      <c r="C68" s="44">
        <v>2.74</v>
      </c>
      <c r="D68" s="44">
        <v>0</v>
      </c>
      <c r="E68" s="44">
        <v>0</v>
      </c>
    </row>
    <row r="69" spans="1:5" x14ac:dyDescent="0.2">
      <c r="A69" s="43">
        <v>58</v>
      </c>
      <c r="B69" s="44">
        <v>17.010000000000002</v>
      </c>
      <c r="C69" s="44">
        <v>2.74</v>
      </c>
      <c r="D69" s="44">
        <v>0</v>
      </c>
      <c r="E69" s="44">
        <v>0</v>
      </c>
    </row>
    <row r="70" spans="1:5" x14ac:dyDescent="0.2">
      <c r="A70" s="43">
        <v>59</v>
      </c>
      <c r="B70" s="44">
        <v>17.25</v>
      </c>
      <c r="C70" s="44">
        <v>2.71</v>
      </c>
      <c r="D70" s="44">
        <v>0</v>
      </c>
      <c r="E70" s="44">
        <v>0</v>
      </c>
    </row>
    <row r="71" spans="1:5" x14ac:dyDescent="0.2">
      <c r="A71" s="43">
        <v>60</v>
      </c>
      <c r="B71" s="44">
        <v>17.489999999999998</v>
      </c>
      <c r="C71" s="44">
        <v>2.74</v>
      </c>
      <c r="D71" s="44">
        <v>0</v>
      </c>
      <c r="E71" s="44">
        <v>0</v>
      </c>
    </row>
    <row r="72" spans="1:5" x14ac:dyDescent="0.2">
      <c r="A72" s="43">
        <v>61</v>
      </c>
      <c r="B72" s="44">
        <v>17.760000000000002</v>
      </c>
      <c r="C72" s="44">
        <v>2.71</v>
      </c>
      <c r="D72" s="44">
        <v>0</v>
      </c>
      <c r="E72" s="44">
        <v>0</v>
      </c>
    </row>
    <row r="73" spans="1:5" x14ac:dyDescent="0.2">
      <c r="A73" s="43">
        <v>62</v>
      </c>
      <c r="B73" s="44">
        <v>18.05</v>
      </c>
      <c r="C73" s="44">
        <v>2.71</v>
      </c>
      <c r="D73" s="44">
        <v>0</v>
      </c>
      <c r="E73" s="44">
        <v>0</v>
      </c>
    </row>
    <row r="74" spans="1:5" x14ac:dyDescent="0.2">
      <c r="A74" s="43">
        <v>63</v>
      </c>
      <c r="B74" s="44">
        <v>18.36</v>
      </c>
      <c r="C74" s="44">
        <v>2.71</v>
      </c>
      <c r="D74" s="44">
        <v>0</v>
      </c>
      <c r="E74" s="44">
        <v>0</v>
      </c>
    </row>
    <row r="75" spans="1:5" x14ac:dyDescent="0.2">
      <c r="A75" s="43">
        <v>64</v>
      </c>
      <c r="B75" s="44">
        <v>18.7</v>
      </c>
      <c r="C75" s="44">
        <v>2.68</v>
      </c>
      <c r="D75" s="44">
        <v>0</v>
      </c>
      <c r="E75" s="44">
        <v>0</v>
      </c>
    </row>
    <row r="76" spans="1:5" x14ac:dyDescent="0.2">
      <c r="A76" s="43">
        <v>65</v>
      </c>
      <c r="B76" s="44">
        <v>18.53</v>
      </c>
      <c r="C76" s="44">
        <v>2.67</v>
      </c>
      <c r="D76" s="44">
        <v>0</v>
      </c>
      <c r="E76" s="44">
        <v>0</v>
      </c>
    </row>
    <row r="77" spans="1:5" x14ac:dyDescent="0.2">
      <c r="A77" s="43">
        <v>66</v>
      </c>
      <c r="B77" s="44">
        <v>17.850000000000001</v>
      </c>
      <c r="C77" s="44">
        <v>2.66</v>
      </c>
      <c r="D77" s="44">
        <v>0</v>
      </c>
      <c r="E77" s="44">
        <v>0</v>
      </c>
    </row>
    <row r="78" spans="1:5" x14ac:dyDescent="0.2">
      <c r="A78" s="43">
        <v>67</v>
      </c>
      <c r="B78" s="44">
        <v>17.16</v>
      </c>
      <c r="C78" s="44">
        <v>2.64</v>
      </c>
      <c r="D78" s="44">
        <v>0</v>
      </c>
      <c r="E78" s="44">
        <v>0</v>
      </c>
    </row>
    <row r="79" spans="1:5" x14ac:dyDescent="0.2">
      <c r="A79" s="43">
        <v>68</v>
      </c>
      <c r="B79" s="44">
        <v>16.47</v>
      </c>
      <c r="C79" s="44">
        <v>2.61</v>
      </c>
      <c r="D79" s="44">
        <v>0</v>
      </c>
      <c r="E79" s="44">
        <v>0</v>
      </c>
    </row>
    <row r="80" spans="1:5" x14ac:dyDescent="0.2">
      <c r="A80" s="43">
        <v>69</v>
      </c>
      <c r="B80" s="44">
        <v>15.78</v>
      </c>
      <c r="C80" s="44">
        <v>2.58</v>
      </c>
      <c r="D80" s="44">
        <v>0</v>
      </c>
      <c r="E80" s="44">
        <v>0</v>
      </c>
    </row>
    <row r="81" spans="1:5" x14ac:dyDescent="0.2">
      <c r="A81" s="43">
        <v>70</v>
      </c>
      <c r="B81" s="44">
        <v>15.09</v>
      </c>
      <c r="C81" s="44">
        <v>2.5499999999999998</v>
      </c>
      <c r="D81" s="44">
        <v>0</v>
      </c>
      <c r="E81" s="44">
        <v>0</v>
      </c>
    </row>
    <row r="82" spans="1:5" x14ac:dyDescent="0.2">
      <c r="A82" s="43">
        <v>71</v>
      </c>
      <c r="B82" s="44">
        <v>14.4</v>
      </c>
      <c r="C82" s="44">
        <v>2.5099999999999998</v>
      </c>
      <c r="D82" s="44">
        <v>0</v>
      </c>
      <c r="E82" s="44">
        <v>0</v>
      </c>
    </row>
    <row r="83" spans="1:5" x14ac:dyDescent="0.2">
      <c r="A83" s="43">
        <v>72</v>
      </c>
      <c r="B83" s="44">
        <v>13.72</v>
      </c>
      <c r="C83" s="44">
        <v>2.4700000000000002</v>
      </c>
      <c r="D83" s="44">
        <v>0</v>
      </c>
      <c r="E83" s="44">
        <v>0</v>
      </c>
    </row>
    <row r="84" spans="1:5" x14ac:dyDescent="0.2">
      <c r="A84" s="43">
        <v>73</v>
      </c>
      <c r="B84" s="44">
        <v>13.04</v>
      </c>
      <c r="C84" s="44">
        <v>2.42</v>
      </c>
      <c r="D84" s="44">
        <v>0</v>
      </c>
      <c r="E84" s="44">
        <v>0</v>
      </c>
    </row>
    <row r="85" spans="1:5" x14ac:dyDescent="0.2">
      <c r="A85" s="43">
        <v>74</v>
      </c>
      <c r="B85" s="44">
        <v>12.38</v>
      </c>
      <c r="C85" s="44">
        <v>2.36</v>
      </c>
      <c r="D85" s="44">
        <v>0</v>
      </c>
      <c r="E85" s="44">
        <v>0</v>
      </c>
    </row>
  </sheetData>
  <sheetProtection algorithmName="SHA-512" hashValue="Ct2eqeNXXx036xZlWDhrqGN+vfqv+oMplZtX+aYrpgfaJJy7Pd+m5zJJUSbaIs8vCm5i0Qk+NpNP76eAR+PnlA==" saltValue="83bMGoE5MA38YpuLcIQRiw==" spinCount="100000" sheet="1" objects="1" scenarios="1"/>
  <conditionalFormatting sqref="A6:A21">
    <cfRule type="expression" dxfId="473" priority="1" stopIfTrue="1">
      <formula>MOD(ROW(),2)=0</formula>
    </cfRule>
    <cfRule type="expression" dxfId="472" priority="2" stopIfTrue="1">
      <formula>MOD(ROW(),2)&lt;&gt;0</formula>
    </cfRule>
  </conditionalFormatting>
  <conditionalFormatting sqref="A26:A85">
    <cfRule type="expression" dxfId="471" priority="5" stopIfTrue="1">
      <formula>MOD(ROW(),2)=0</formula>
    </cfRule>
    <cfRule type="expression" dxfId="470" priority="6" stopIfTrue="1">
      <formula>MOD(ROW(),2)&lt;&gt;0</formula>
    </cfRule>
  </conditionalFormatting>
  <conditionalFormatting sqref="B6:E21">
    <cfRule type="expression" dxfId="469" priority="3" stopIfTrue="1">
      <formula>MOD(ROW(),2)=0</formula>
    </cfRule>
    <cfRule type="expression" dxfId="468" priority="4" stopIfTrue="1">
      <formula>MOD(ROW(),2)&lt;&gt;0</formula>
    </cfRule>
  </conditionalFormatting>
  <conditionalFormatting sqref="B26:E85">
    <cfRule type="expression" dxfId="467" priority="7" stopIfTrue="1">
      <formula>MOD(ROW(),2)=0</formula>
    </cfRule>
    <cfRule type="expression" dxfId="466" priority="8" stopIfTrue="1">
      <formula>MOD(ROW(),2)&lt;&gt;0</formula>
    </cfRule>
  </conditionalFormatting>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0801F-1837-42C6-A1B6-B5F619097065}">
  <sheetPr codeName="Sheet18"/>
  <dimension ref="A1:E85"/>
  <sheetViews>
    <sheetView showGridLines="0" workbookViewId="0">
      <selection activeCell="A6" sqref="A6"/>
    </sheetView>
  </sheetViews>
  <sheetFormatPr defaultRowHeight="12.75" x14ac:dyDescent="0.2"/>
  <cols>
    <col min="1" max="1" width="27.140625" customWidth="1"/>
    <col min="2" max="5" width="18.4257812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TV In (non-club) - x-211</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194</v>
      </c>
      <c r="C9" s="47"/>
      <c r="D9" s="47"/>
      <c r="E9" s="47"/>
    </row>
    <row r="10" spans="1:5" x14ac:dyDescent="0.2">
      <c r="A10" s="40" t="s">
        <v>6</v>
      </c>
      <c r="B10" s="47" t="s">
        <v>199</v>
      </c>
      <c r="C10" s="47"/>
      <c r="D10" s="47"/>
      <c r="E10" s="47"/>
    </row>
    <row r="11" spans="1:5" x14ac:dyDescent="0.2">
      <c r="A11" s="40" t="s">
        <v>151</v>
      </c>
      <c r="B11" s="47" t="s">
        <v>170</v>
      </c>
      <c r="C11" s="47"/>
      <c r="D11" s="47"/>
      <c r="E11" s="47"/>
    </row>
    <row r="12" spans="1:5" x14ac:dyDescent="0.2">
      <c r="A12" s="40" t="s">
        <v>152</v>
      </c>
      <c r="B12" s="47" t="s">
        <v>196</v>
      </c>
      <c r="C12" s="47"/>
      <c r="D12" s="47"/>
      <c r="E12" s="47"/>
    </row>
    <row r="13" spans="1:5" x14ac:dyDescent="0.2">
      <c r="A13" s="40" t="s">
        <v>364</v>
      </c>
      <c r="B13" s="47">
        <v>0</v>
      </c>
      <c r="C13" s="47"/>
      <c r="D13" s="47"/>
      <c r="E13" s="47"/>
    </row>
    <row r="14" spans="1:5" x14ac:dyDescent="0.2">
      <c r="A14" s="40" t="s">
        <v>154</v>
      </c>
      <c r="B14" s="47">
        <v>211</v>
      </c>
      <c r="C14" s="47"/>
      <c r="D14" s="47"/>
      <c r="E14" s="47"/>
    </row>
    <row r="15" spans="1:5" x14ac:dyDescent="0.2">
      <c r="A15" s="40" t="s">
        <v>365</v>
      </c>
      <c r="B15" s="47" t="s">
        <v>200</v>
      </c>
      <c r="C15" s="47"/>
      <c r="D15" s="47"/>
      <c r="E15" s="47"/>
    </row>
    <row r="16" spans="1:5" x14ac:dyDescent="0.2">
      <c r="A16" s="40" t="s">
        <v>156</v>
      </c>
      <c r="B16" s="47" t="s">
        <v>201</v>
      </c>
      <c r="C16" s="47"/>
      <c r="D16" s="47"/>
      <c r="E16" s="47"/>
    </row>
    <row r="17" spans="1:5" ht="25.5" x14ac:dyDescent="0.2">
      <c r="A17" s="41" t="s">
        <v>366</v>
      </c>
      <c r="B17" s="47"/>
      <c r="C17" s="47"/>
      <c r="D17" s="47"/>
      <c r="E17" s="47"/>
    </row>
    <row r="18" spans="1:5" x14ac:dyDescent="0.2">
      <c r="A18" s="40" t="s">
        <v>158</v>
      </c>
      <c r="B18" s="48">
        <v>45107</v>
      </c>
      <c r="C18" s="48"/>
      <c r="D18" s="48"/>
      <c r="E18" s="48"/>
    </row>
    <row r="19" spans="1:5" x14ac:dyDescent="0.2">
      <c r="A19" s="40" t="s">
        <v>159</v>
      </c>
      <c r="B19" s="48">
        <v>45015</v>
      </c>
      <c r="C19" s="48"/>
      <c r="D19" s="48"/>
      <c r="E19" s="48"/>
    </row>
    <row r="20" spans="1:5" x14ac:dyDescent="0.2">
      <c r="A20" s="40" t="s">
        <v>160</v>
      </c>
      <c r="B20" s="47" t="s">
        <v>169</v>
      </c>
      <c r="C20" s="47"/>
      <c r="D20" s="47"/>
      <c r="E20" s="47"/>
    </row>
    <row r="21" spans="1:5" x14ac:dyDescent="0.2">
      <c r="A21" s="40" t="s">
        <v>367</v>
      </c>
      <c r="B21" s="47"/>
      <c r="C21" s="47"/>
      <c r="D21" s="47"/>
      <c r="E21" s="47"/>
    </row>
    <row r="23" spans="1:5" x14ac:dyDescent="0.2">
      <c r="A23" s="23" t="str">
        <f>HYPERLINK("#'Factor List'!A1", "Back to Factor List")</f>
        <v>Back to Factor List</v>
      </c>
      <c r="B23" s="23" t="str">
        <f>HYPERLINK("#'Assumptions'!A1", "Assumptions")</f>
        <v>Assumptions</v>
      </c>
    </row>
    <row r="26" spans="1:5" s="56" customFormat="1" ht="38.25" x14ac:dyDescent="0.2">
      <c r="A26" s="55" t="s">
        <v>368</v>
      </c>
      <c r="B26" s="55" t="s">
        <v>379</v>
      </c>
      <c r="C26" s="55" t="s">
        <v>380</v>
      </c>
      <c r="D26" s="55" t="s">
        <v>381</v>
      </c>
      <c r="E26" s="55" t="s">
        <v>382</v>
      </c>
    </row>
    <row r="27" spans="1:5" x14ac:dyDescent="0.2">
      <c r="A27" s="43">
        <v>16</v>
      </c>
      <c r="B27" s="44">
        <v>9.52</v>
      </c>
      <c r="C27" s="44">
        <v>1.53</v>
      </c>
      <c r="D27" s="44">
        <v>0</v>
      </c>
      <c r="E27" s="44">
        <v>0</v>
      </c>
    </row>
    <row r="28" spans="1:5" x14ac:dyDescent="0.2">
      <c r="A28" s="43">
        <v>17</v>
      </c>
      <c r="B28" s="44">
        <v>9.66</v>
      </c>
      <c r="C28" s="44">
        <v>1.6</v>
      </c>
      <c r="D28" s="44">
        <v>0</v>
      </c>
      <c r="E28" s="44">
        <v>0</v>
      </c>
    </row>
    <row r="29" spans="1:5" x14ac:dyDescent="0.2">
      <c r="A29" s="43">
        <v>18</v>
      </c>
      <c r="B29" s="44">
        <v>9.8000000000000007</v>
      </c>
      <c r="C29" s="44">
        <v>1.73</v>
      </c>
      <c r="D29" s="44">
        <v>0</v>
      </c>
      <c r="E29" s="44">
        <v>0</v>
      </c>
    </row>
    <row r="30" spans="1:5" x14ac:dyDescent="0.2">
      <c r="A30" s="43">
        <v>19</v>
      </c>
      <c r="B30" s="44">
        <v>9.94</v>
      </c>
      <c r="C30" s="44">
        <v>1.83</v>
      </c>
      <c r="D30" s="44">
        <v>0</v>
      </c>
      <c r="E30" s="44">
        <v>0</v>
      </c>
    </row>
    <row r="31" spans="1:5" x14ac:dyDescent="0.2">
      <c r="A31" s="43">
        <v>20</v>
      </c>
      <c r="B31" s="44">
        <v>10.09</v>
      </c>
      <c r="C31" s="44">
        <v>1.83</v>
      </c>
      <c r="D31" s="44">
        <v>0</v>
      </c>
      <c r="E31" s="44">
        <v>0</v>
      </c>
    </row>
    <row r="32" spans="1:5" x14ac:dyDescent="0.2">
      <c r="A32" s="43">
        <v>21</v>
      </c>
      <c r="B32" s="44">
        <v>10.24</v>
      </c>
      <c r="C32" s="44">
        <v>1.86</v>
      </c>
      <c r="D32" s="44">
        <v>0</v>
      </c>
      <c r="E32" s="44">
        <v>0</v>
      </c>
    </row>
    <row r="33" spans="1:5" x14ac:dyDescent="0.2">
      <c r="A33" s="43">
        <v>22</v>
      </c>
      <c r="B33" s="44">
        <v>10.39</v>
      </c>
      <c r="C33" s="44">
        <v>1.89</v>
      </c>
      <c r="D33" s="44">
        <v>0</v>
      </c>
      <c r="E33" s="44">
        <v>0</v>
      </c>
    </row>
    <row r="34" spans="1:5" x14ac:dyDescent="0.2">
      <c r="A34" s="43">
        <v>23</v>
      </c>
      <c r="B34" s="44">
        <v>10.54</v>
      </c>
      <c r="C34" s="44">
        <v>1.93</v>
      </c>
      <c r="D34" s="44">
        <v>0</v>
      </c>
      <c r="E34" s="44">
        <v>0</v>
      </c>
    </row>
    <row r="35" spans="1:5" x14ac:dyDescent="0.2">
      <c r="A35" s="43">
        <v>24</v>
      </c>
      <c r="B35" s="44">
        <v>10.69</v>
      </c>
      <c r="C35" s="44">
        <v>1.96</v>
      </c>
      <c r="D35" s="44">
        <v>0</v>
      </c>
      <c r="E35" s="44">
        <v>0</v>
      </c>
    </row>
    <row r="36" spans="1:5" x14ac:dyDescent="0.2">
      <c r="A36" s="43">
        <v>25</v>
      </c>
      <c r="B36" s="44">
        <v>10.84</v>
      </c>
      <c r="C36" s="44">
        <v>2.02</v>
      </c>
      <c r="D36" s="44">
        <v>0</v>
      </c>
      <c r="E36" s="44">
        <v>0</v>
      </c>
    </row>
    <row r="37" spans="1:5" x14ac:dyDescent="0.2">
      <c r="A37" s="43">
        <v>26</v>
      </c>
      <c r="B37" s="44">
        <v>11</v>
      </c>
      <c r="C37" s="44">
        <v>2.02</v>
      </c>
      <c r="D37" s="44">
        <v>0</v>
      </c>
      <c r="E37" s="44">
        <v>0</v>
      </c>
    </row>
    <row r="38" spans="1:5" x14ac:dyDescent="0.2">
      <c r="A38" s="43">
        <v>27</v>
      </c>
      <c r="B38" s="44">
        <v>11.16</v>
      </c>
      <c r="C38" s="44">
        <v>2.06</v>
      </c>
      <c r="D38" s="44">
        <v>0</v>
      </c>
      <c r="E38" s="44">
        <v>0</v>
      </c>
    </row>
    <row r="39" spans="1:5" x14ac:dyDescent="0.2">
      <c r="A39" s="43">
        <v>28</v>
      </c>
      <c r="B39" s="44">
        <v>11.32</v>
      </c>
      <c r="C39" s="44">
        <v>2.09</v>
      </c>
      <c r="D39" s="44">
        <v>0</v>
      </c>
      <c r="E39" s="44">
        <v>0</v>
      </c>
    </row>
    <row r="40" spans="1:5" x14ac:dyDescent="0.2">
      <c r="A40" s="43">
        <v>29</v>
      </c>
      <c r="B40" s="44">
        <v>11.48</v>
      </c>
      <c r="C40" s="44">
        <v>2.12</v>
      </c>
      <c r="D40" s="44">
        <v>0</v>
      </c>
      <c r="E40" s="44">
        <v>0</v>
      </c>
    </row>
    <row r="41" spans="1:5" x14ac:dyDescent="0.2">
      <c r="A41" s="43">
        <v>30</v>
      </c>
      <c r="B41" s="44">
        <v>11.64</v>
      </c>
      <c r="C41" s="44">
        <v>2.16</v>
      </c>
      <c r="D41" s="44">
        <v>0</v>
      </c>
      <c r="E41" s="44">
        <v>0</v>
      </c>
    </row>
    <row r="42" spans="1:5" x14ac:dyDescent="0.2">
      <c r="A42" s="43">
        <v>31</v>
      </c>
      <c r="B42" s="44">
        <v>11.8</v>
      </c>
      <c r="C42" s="44">
        <v>2.19</v>
      </c>
      <c r="D42" s="44">
        <v>0</v>
      </c>
      <c r="E42" s="44">
        <v>0</v>
      </c>
    </row>
    <row r="43" spans="1:5" x14ac:dyDescent="0.2">
      <c r="A43" s="43">
        <v>32</v>
      </c>
      <c r="B43" s="44">
        <v>11.97</v>
      </c>
      <c r="C43" s="44">
        <v>2.2200000000000002</v>
      </c>
      <c r="D43" s="44">
        <v>0</v>
      </c>
      <c r="E43" s="44">
        <v>0</v>
      </c>
    </row>
    <row r="44" spans="1:5" x14ac:dyDescent="0.2">
      <c r="A44" s="43">
        <v>33</v>
      </c>
      <c r="B44" s="44">
        <v>12.14</v>
      </c>
      <c r="C44" s="44">
        <v>2.2200000000000002</v>
      </c>
      <c r="D44" s="44">
        <v>0</v>
      </c>
      <c r="E44" s="44">
        <v>0</v>
      </c>
    </row>
    <row r="45" spans="1:5" x14ac:dyDescent="0.2">
      <c r="A45" s="43">
        <v>34</v>
      </c>
      <c r="B45" s="44">
        <v>12.31</v>
      </c>
      <c r="C45" s="44">
        <v>2.25</v>
      </c>
      <c r="D45" s="44">
        <v>0</v>
      </c>
      <c r="E45" s="44">
        <v>0</v>
      </c>
    </row>
    <row r="46" spans="1:5" x14ac:dyDescent="0.2">
      <c r="A46" s="43">
        <v>35</v>
      </c>
      <c r="B46" s="44">
        <v>12.48</v>
      </c>
      <c r="C46" s="44">
        <v>2.29</v>
      </c>
      <c r="D46" s="44">
        <v>0</v>
      </c>
      <c r="E46" s="44">
        <v>0</v>
      </c>
    </row>
    <row r="47" spans="1:5" x14ac:dyDescent="0.2">
      <c r="A47" s="43">
        <v>36</v>
      </c>
      <c r="B47" s="44">
        <v>12.65</v>
      </c>
      <c r="C47" s="44">
        <v>2.35</v>
      </c>
      <c r="D47" s="44">
        <v>0</v>
      </c>
      <c r="E47" s="44">
        <v>0</v>
      </c>
    </row>
    <row r="48" spans="1:5" x14ac:dyDescent="0.2">
      <c r="A48" s="43">
        <v>37</v>
      </c>
      <c r="B48" s="44">
        <v>12.83</v>
      </c>
      <c r="C48" s="44">
        <v>2.35</v>
      </c>
      <c r="D48" s="44">
        <v>0</v>
      </c>
      <c r="E48" s="44">
        <v>0</v>
      </c>
    </row>
    <row r="49" spans="1:5" x14ac:dyDescent="0.2">
      <c r="A49" s="43">
        <v>38</v>
      </c>
      <c r="B49" s="44">
        <v>13.01</v>
      </c>
      <c r="C49" s="44">
        <v>2.38</v>
      </c>
      <c r="D49" s="44">
        <v>0</v>
      </c>
      <c r="E49" s="44">
        <v>0</v>
      </c>
    </row>
    <row r="50" spans="1:5" x14ac:dyDescent="0.2">
      <c r="A50" s="43">
        <v>39</v>
      </c>
      <c r="B50" s="44">
        <v>13.19</v>
      </c>
      <c r="C50" s="44">
        <v>2.42</v>
      </c>
      <c r="D50" s="44">
        <v>0</v>
      </c>
      <c r="E50" s="44">
        <v>0</v>
      </c>
    </row>
    <row r="51" spans="1:5" x14ac:dyDescent="0.2">
      <c r="A51" s="43">
        <v>40</v>
      </c>
      <c r="B51" s="44">
        <v>13.37</v>
      </c>
      <c r="C51" s="44">
        <v>2.4500000000000002</v>
      </c>
      <c r="D51" s="44">
        <v>0</v>
      </c>
      <c r="E51" s="44">
        <v>0</v>
      </c>
    </row>
    <row r="52" spans="1:5" x14ac:dyDescent="0.2">
      <c r="A52" s="43">
        <v>41</v>
      </c>
      <c r="B52" s="44">
        <v>13.56</v>
      </c>
      <c r="C52" s="44">
        <v>2.48</v>
      </c>
      <c r="D52" s="44">
        <v>0</v>
      </c>
      <c r="E52" s="44">
        <v>0</v>
      </c>
    </row>
    <row r="53" spans="1:5" x14ac:dyDescent="0.2">
      <c r="A53" s="43">
        <v>42</v>
      </c>
      <c r="B53" s="44">
        <v>13.75</v>
      </c>
      <c r="C53" s="44">
        <v>2.5099999999999998</v>
      </c>
      <c r="D53" s="44">
        <v>0</v>
      </c>
      <c r="E53" s="44">
        <v>0</v>
      </c>
    </row>
    <row r="54" spans="1:5" x14ac:dyDescent="0.2">
      <c r="A54" s="43">
        <v>43</v>
      </c>
      <c r="B54" s="44">
        <v>13.94</v>
      </c>
      <c r="C54" s="44">
        <v>2.5499999999999998</v>
      </c>
      <c r="D54" s="44">
        <v>0</v>
      </c>
      <c r="E54" s="44">
        <v>0</v>
      </c>
    </row>
    <row r="55" spans="1:5" x14ac:dyDescent="0.2">
      <c r="A55" s="43">
        <v>44</v>
      </c>
      <c r="B55" s="44">
        <v>14.14</v>
      </c>
      <c r="C55" s="44">
        <v>2.5499999999999998</v>
      </c>
      <c r="D55" s="44">
        <v>0</v>
      </c>
      <c r="E55" s="44">
        <v>0</v>
      </c>
    </row>
    <row r="56" spans="1:5" x14ac:dyDescent="0.2">
      <c r="A56" s="43">
        <v>45</v>
      </c>
      <c r="B56" s="44">
        <v>14.34</v>
      </c>
      <c r="C56" s="44">
        <v>2.5499999999999998</v>
      </c>
      <c r="D56" s="44">
        <v>0</v>
      </c>
      <c r="E56" s="44">
        <v>0</v>
      </c>
    </row>
    <row r="57" spans="1:5" x14ac:dyDescent="0.2">
      <c r="A57" s="43">
        <v>46</v>
      </c>
      <c r="B57" s="44">
        <v>14.53</v>
      </c>
      <c r="C57" s="44">
        <v>2.61</v>
      </c>
      <c r="D57" s="44">
        <v>0</v>
      </c>
      <c r="E57" s="44">
        <v>0</v>
      </c>
    </row>
    <row r="58" spans="1:5" x14ac:dyDescent="0.2">
      <c r="A58" s="43">
        <v>47</v>
      </c>
      <c r="B58" s="44">
        <v>14.73</v>
      </c>
      <c r="C58" s="44">
        <v>2.64</v>
      </c>
      <c r="D58" s="44">
        <v>0</v>
      </c>
      <c r="E58" s="44">
        <v>0</v>
      </c>
    </row>
    <row r="59" spans="1:5" x14ac:dyDescent="0.2">
      <c r="A59" s="43">
        <v>48</v>
      </c>
      <c r="B59" s="44">
        <v>14.93</v>
      </c>
      <c r="C59" s="44">
        <v>2.64</v>
      </c>
      <c r="D59" s="44">
        <v>0</v>
      </c>
      <c r="E59" s="44">
        <v>0</v>
      </c>
    </row>
    <row r="60" spans="1:5" x14ac:dyDescent="0.2">
      <c r="A60" s="43">
        <v>49</v>
      </c>
      <c r="B60" s="44">
        <v>15.14</v>
      </c>
      <c r="C60" s="44">
        <v>2.64</v>
      </c>
      <c r="D60" s="44">
        <v>0</v>
      </c>
      <c r="E60" s="44">
        <v>0</v>
      </c>
    </row>
    <row r="61" spans="1:5" x14ac:dyDescent="0.2">
      <c r="A61" s="43">
        <v>50</v>
      </c>
      <c r="B61" s="44">
        <v>15.34</v>
      </c>
      <c r="C61" s="44">
        <v>2.68</v>
      </c>
      <c r="D61" s="44">
        <v>0</v>
      </c>
      <c r="E61" s="44">
        <v>0</v>
      </c>
    </row>
    <row r="62" spans="1:5" x14ac:dyDescent="0.2">
      <c r="A62" s="43">
        <v>51</v>
      </c>
      <c r="B62" s="44">
        <v>15.54</v>
      </c>
      <c r="C62" s="44">
        <v>2.71</v>
      </c>
      <c r="D62" s="44">
        <v>0</v>
      </c>
      <c r="E62" s="44">
        <v>0</v>
      </c>
    </row>
    <row r="63" spans="1:5" x14ac:dyDescent="0.2">
      <c r="A63" s="43">
        <v>52</v>
      </c>
      <c r="B63" s="44">
        <v>15.75</v>
      </c>
      <c r="C63" s="44">
        <v>2.71</v>
      </c>
      <c r="D63" s="44">
        <v>0</v>
      </c>
      <c r="E63" s="44">
        <v>0</v>
      </c>
    </row>
    <row r="64" spans="1:5" x14ac:dyDescent="0.2">
      <c r="A64" s="43">
        <v>53</v>
      </c>
      <c r="B64" s="44">
        <v>15.95</v>
      </c>
      <c r="C64" s="44">
        <v>2.71</v>
      </c>
      <c r="D64" s="44">
        <v>0</v>
      </c>
      <c r="E64" s="44">
        <v>0</v>
      </c>
    </row>
    <row r="65" spans="1:5" x14ac:dyDescent="0.2">
      <c r="A65" s="43">
        <v>54</v>
      </c>
      <c r="B65" s="44">
        <v>16.149999999999999</v>
      </c>
      <c r="C65" s="44">
        <v>2.74</v>
      </c>
      <c r="D65" s="44">
        <v>0</v>
      </c>
      <c r="E65" s="44">
        <v>0</v>
      </c>
    </row>
    <row r="66" spans="1:5" x14ac:dyDescent="0.2">
      <c r="A66" s="43">
        <v>55</v>
      </c>
      <c r="B66" s="44">
        <v>16.36</v>
      </c>
      <c r="C66" s="44">
        <v>2.74</v>
      </c>
      <c r="D66" s="44">
        <v>0</v>
      </c>
      <c r="E66" s="44">
        <v>0</v>
      </c>
    </row>
    <row r="67" spans="1:5" x14ac:dyDescent="0.2">
      <c r="A67" s="43">
        <v>56</v>
      </c>
      <c r="B67" s="44">
        <v>16.57</v>
      </c>
      <c r="C67" s="44">
        <v>2.74</v>
      </c>
      <c r="D67" s="44">
        <v>0</v>
      </c>
      <c r="E67" s="44">
        <v>0</v>
      </c>
    </row>
    <row r="68" spans="1:5" x14ac:dyDescent="0.2">
      <c r="A68" s="43">
        <v>57</v>
      </c>
      <c r="B68" s="44">
        <v>16.79</v>
      </c>
      <c r="C68" s="44">
        <v>2.74</v>
      </c>
      <c r="D68" s="44">
        <v>0</v>
      </c>
      <c r="E68" s="44">
        <v>0</v>
      </c>
    </row>
    <row r="69" spans="1:5" x14ac:dyDescent="0.2">
      <c r="A69" s="43">
        <v>58</v>
      </c>
      <c r="B69" s="44">
        <v>17.010000000000002</v>
      </c>
      <c r="C69" s="44">
        <v>2.74</v>
      </c>
      <c r="D69" s="44">
        <v>0</v>
      </c>
      <c r="E69" s="44">
        <v>0</v>
      </c>
    </row>
    <row r="70" spans="1:5" x14ac:dyDescent="0.2">
      <c r="A70" s="43">
        <v>59</v>
      </c>
      <c r="B70" s="44">
        <v>17.25</v>
      </c>
      <c r="C70" s="44">
        <v>2.71</v>
      </c>
      <c r="D70" s="44">
        <v>0</v>
      </c>
      <c r="E70" s="44">
        <v>0</v>
      </c>
    </row>
    <row r="71" spans="1:5" x14ac:dyDescent="0.2">
      <c r="A71" s="43">
        <v>60</v>
      </c>
      <c r="B71" s="44">
        <v>17.489999999999998</v>
      </c>
      <c r="C71" s="44">
        <v>2.74</v>
      </c>
      <c r="D71" s="44">
        <v>0</v>
      </c>
      <c r="E71" s="44">
        <v>0</v>
      </c>
    </row>
    <row r="72" spans="1:5" x14ac:dyDescent="0.2">
      <c r="A72" s="43">
        <v>61</v>
      </c>
      <c r="B72" s="44">
        <v>17.760000000000002</v>
      </c>
      <c r="C72" s="44">
        <v>2.71</v>
      </c>
      <c r="D72" s="44">
        <v>0</v>
      </c>
      <c r="E72" s="44">
        <v>0</v>
      </c>
    </row>
    <row r="73" spans="1:5" x14ac:dyDescent="0.2">
      <c r="A73" s="43">
        <v>62</v>
      </c>
      <c r="B73" s="44">
        <v>18.05</v>
      </c>
      <c r="C73" s="44">
        <v>2.71</v>
      </c>
      <c r="D73" s="44">
        <v>0</v>
      </c>
      <c r="E73" s="44">
        <v>0</v>
      </c>
    </row>
    <row r="74" spans="1:5" x14ac:dyDescent="0.2">
      <c r="A74" s="43">
        <v>63</v>
      </c>
      <c r="B74" s="44">
        <v>18.36</v>
      </c>
      <c r="C74" s="44">
        <v>2.71</v>
      </c>
      <c r="D74" s="44">
        <v>0</v>
      </c>
      <c r="E74" s="44">
        <v>0</v>
      </c>
    </row>
    <row r="75" spans="1:5" x14ac:dyDescent="0.2">
      <c r="A75" s="43">
        <v>64</v>
      </c>
      <c r="B75" s="44">
        <v>18.7</v>
      </c>
      <c r="C75" s="44">
        <v>2.68</v>
      </c>
      <c r="D75" s="44">
        <v>0</v>
      </c>
      <c r="E75" s="44">
        <v>0</v>
      </c>
    </row>
    <row r="76" spans="1:5" x14ac:dyDescent="0.2">
      <c r="A76" s="43">
        <v>65</v>
      </c>
      <c r="B76" s="44">
        <v>18.53</v>
      </c>
      <c r="C76" s="44">
        <v>2.67</v>
      </c>
      <c r="D76" s="44">
        <v>0</v>
      </c>
      <c r="E76" s="44">
        <v>0</v>
      </c>
    </row>
    <row r="77" spans="1:5" x14ac:dyDescent="0.2">
      <c r="A77" s="43">
        <v>66</v>
      </c>
      <c r="B77" s="44">
        <v>17.850000000000001</v>
      </c>
      <c r="C77" s="44">
        <v>2.66</v>
      </c>
      <c r="D77" s="44">
        <v>0</v>
      </c>
      <c r="E77" s="44">
        <v>0</v>
      </c>
    </row>
    <row r="78" spans="1:5" x14ac:dyDescent="0.2">
      <c r="A78" s="43">
        <v>67</v>
      </c>
      <c r="B78" s="44">
        <v>17.16</v>
      </c>
      <c r="C78" s="44">
        <v>2.64</v>
      </c>
      <c r="D78" s="44">
        <v>0</v>
      </c>
      <c r="E78" s="44">
        <v>0</v>
      </c>
    </row>
    <row r="79" spans="1:5" x14ac:dyDescent="0.2">
      <c r="A79" s="43">
        <v>68</v>
      </c>
      <c r="B79" s="44">
        <v>16.47</v>
      </c>
      <c r="C79" s="44">
        <v>2.61</v>
      </c>
      <c r="D79" s="44">
        <v>0</v>
      </c>
      <c r="E79" s="44">
        <v>0</v>
      </c>
    </row>
    <row r="80" spans="1:5" x14ac:dyDescent="0.2">
      <c r="A80" s="43">
        <v>69</v>
      </c>
      <c r="B80" s="44">
        <v>15.78</v>
      </c>
      <c r="C80" s="44">
        <v>2.58</v>
      </c>
      <c r="D80" s="44">
        <v>0</v>
      </c>
      <c r="E80" s="44">
        <v>0</v>
      </c>
    </row>
    <row r="81" spans="1:5" x14ac:dyDescent="0.2">
      <c r="A81" s="43">
        <v>70</v>
      </c>
      <c r="B81" s="44">
        <v>15.09</v>
      </c>
      <c r="C81" s="44">
        <v>2.5499999999999998</v>
      </c>
      <c r="D81" s="44">
        <v>0</v>
      </c>
      <c r="E81" s="44">
        <v>0</v>
      </c>
    </row>
    <row r="82" spans="1:5" x14ac:dyDescent="0.2">
      <c r="A82" s="43">
        <v>71</v>
      </c>
      <c r="B82" s="44">
        <v>14.4</v>
      </c>
      <c r="C82" s="44">
        <v>2.5099999999999998</v>
      </c>
      <c r="D82" s="44">
        <v>0</v>
      </c>
      <c r="E82" s="44">
        <v>0</v>
      </c>
    </row>
    <row r="83" spans="1:5" x14ac:dyDescent="0.2">
      <c r="A83" s="43">
        <v>72</v>
      </c>
      <c r="B83" s="44">
        <v>13.72</v>
      </c>
      <c r="C83" s="44">
        <v>2.4700000000000002</v>
      </c>
      <c r="D83" s="44">
        <v>0</v>
      </c>
      <c r="E83" s="44">
        <v>0</v>
      </c>
    </row>
    <row r="84" spans="1:5" x14ac:dyDescent="0.2">
      <c r="A84" s="43">
        <v>73</v>
      </c>
      <c r="B84" s="44">
        <v>13.04</v>
      </c>
      <c r="C84" s="44">
        <v>2.42</v>
      </c>
      <c r="D84" s="44">
        <v>0</v>
      </c>
      <c r="E84" s="44">
        <v>0</v>
      </c>
    </row>
    <row r="85" spans="1:5" x14ac:dyDescent="0.2">
      <c r="A85" s="43">
        <v>74</v>
      </c>
      <c r="B85" s="44">
        <v>12.38</v>
      </c>
      <c r="C85" s="44">
        <v>2.36</v>
      </c>
      <c r="D85" s="44">
        <v>0</v>
      </c>
      <c r="E85" s="44">
        <v>0</v>
      </c>
    </row>
  </sheetData>
  <sheetProtection algorithmName="SHA-512" hashValue="WhUlnIqpeqUO86ngo3HBM0q0BSIa1jQL5p2Ry1rqH1WxLvV4cgWEb8YsUmRBjBwnIYfNh9pqz2z2YUvaTQs0dg==" saltValue="s8qVcXhlrqA7cgRLL6R2Pg==" spinCount="100000" sheet="1" objects="1" scenarios="1"/>
  <conditionalFormatting sqref="A6:A21">
    <cfRule type="expression" dxfId="465" priority="1" stopIfTrue="1">
      <formula>MOD(ROW(),2)=0</formula>
    </cfRule>
    <cfRule type="expression" dxfId="464" priority="2" stopIfTrue="1">
      <formula>MOD(ROW(),2)&lt;&gt;0</formula>
    </cfRule>
  </conditionalFormatting>
  <conditionalFormatting sqref="A26:A85">
    <cfRule type="expression" dxfId="463" priority="5" stopIfTrue="1">
      <formula>MOD(ROW(),2)=0</formula>
    </cfRule>
    <cfRule type="expression" dxfId="462" priority="6" stopIfTrue="1">
      <formula>MOD(ROW(),2)&lt;&gt;0</formula>
    </cfRule>
  </conditionalFormatting>
  <conditionalFormatting sqref="B6:E21">
    <cfRule type="expression" dxfId="461" priority="3" stopIfTrue="1">
      <formula>MOD(ROW(),2)=0</formula>
    </cfRule>
    <cfRule type="expression" dxfId="460" priority="4" stopIfTrue="1">
      <formula>MOD(ROW(),2)&lt;&gt;0</formula>
    </cfRule>
  </conditionalFormatting>
  <conditionalFormatting sqref="B26:E85">
    <cfRule type="expression" dxfId="459" priority="7" stopIfTrue="1">
      <formula>MOD(ROW(),2)=0</formula>
    </cfRule>
    <cfRule type="expression" dxfId="458" priority="8" stopIfTrue="1">
      <formula>MOD(ROW(),2)&lt;&gt;0</formula>
    </cfRule>
  </conditionalFormatting>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D7ACD-B17A-4FCE-9482-CAE5CE3E6EF6}">
  <sheetPr codeName="Sheet19"/>
  <dimension ref="A1:E85"/>
  <sheetViews>
    <sheetView showGridLines="0" workbookViewId="0">
      <selection activeCell="A6" sqref="A6"/>
    </sheetView>
  </sheetViews>
  <sheetFormatPr defaultRowHeight="12.75" x14ac:dyDescent="0.2"/>
  <cols>
    <col min="1" max="1" width="26.5703125" customWidth="1"/>
    <col min="2" max="5" width="17.8554687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TV In (non-club) - x-212</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194</v>
      </c>
      <c r="C9" s="47"/>
      <c r="D9" s="47"/>
      <c r="E9" s="47"/>
    </row>
    <row r="10" spans="1:5" x14ac:dyDescent="0.2">
      <c r="A10" s="40" t="s">
        <v>6</v>
      </c>
      <c r="B10" s="47" t="s">
        <v>383</v>
      </c>
      <c r="C10" s="47"/>
      <c r="D10" s="47"/>
      <c r="E10" s="47"/>
    </row>
    <row r="11" spans="1:5" x14ac:dyDescent="0.2">
      <c r="A11" s="40" t="s">
        <v>151</v>
      </c>
      <c r="B11" s="47" t="s">
        <v>165</v>
      </c>
      <c r="C11" s="47"/>
      <c r="D11" s="47"/>
      <c r="E11" s="47"/>
    </row>
    <row r="12" spans="1:5" x14ac:dyDescent="0.2">
      <c r="A12" s="40" t="s">
        <v>152</v>
      </c>
      <c r="B12" s="47" t="s">
        <v>196</v>
      </c>
      <c r="C12" s="47"/>
      <c r="D12" s="47"/>
      <c r="E12" s="47"/>
    </row>
    <row r="13" spans="1:5" x14ac:dyDescent="0.2">
      <c r="A13" s="40" t="s">
        <v>364</v>
      </c>
      <c r="B13" s="47">
        <v>0</v>
      </c>
      <c r="C13" s="47"/>
      <c r="D13" s="47"/>
      <c r="E13" s="47"/>
    </row>
    <row r="14" spans="1:5" x14ac:dyDescent="0.2">
      <c r="A14" s="40" t="s">
        <v>154</v>
      </c>
      <c r="B14" s="47">
        <v>212</v>
      </c>
      <c r="C14" s="47"/>
      <c r="D14" s="47"/>
      <c r="E14" s="47"/>
    </row>
    <row r="15" spans="1:5" x14ac:dyDescent="0.2">
      <c r="A15" s="40" t="s">
        <v>365</v>
      </c>
      <c r="B15" s="47" t="s">
        <v>203</v>
      </c>
      <c r="C15" s="47"/>
      <c r="D15" s="47"/>
      <c r="E15" s="47"/>
    </row>
    <row r="16" spans="1:5" x14ac:dyDescent="0.2">
      <c r="A16" s="40" t="s">
        <v>156</v>
      </c>
      <c r="B16" s="47" t="s">
        <v>204</v>
      </c>
      <c r="C16" s="47"/>
      <c r="D16" s="47"/>
      <c r="E16" s="47"/>
    </row>
    <row r="17" spans="1:5" ht="25.5" x14ac:dyDescent="0.2">
      <c r="A17" s="41" t="s">
        <v>366</v>
      </c>
      <c r="B17" s="47"/>
      <c r="C17" s="47"/>
      <c r="D17" s="47"/>
      <c r="E17" s="47"/>
    </row>
    <row r="18" spans="1:5" x14ac:dyDescent="0.2">
      <c r="A18" s="40" t="s">
        <v>158</v>
      </c>
      <c r="B18" s="48">
        <v>45107</v>
      </c>
      <c r="C18" s="48"/>
      <c r="D18" s="48"/>
      <c r="E18" s="48"/>
    </row>
    <row r="19" spans="1:5" x14ac:dyDescent="0.2">
      <c r="A19" s="40" t="s">
        <v>159</v>
      </c>
      <c r="B19" s="48">
        <v>45015</v>
      </c>
      <c r="C19" s="48"/>
      <c r="D19" s="48"/>
      <c r="E19" s="48"/>
    </row>
    <row r="20" spans="1:5" x14ac:dyDescent="0.2">
      <c r="A20" s="40" t="s">
        <v>160</v>
      </c>
      <c r="B20" s="47" t="s">
        <v>169</v>
      </c>
      <c r="C20" s="47"/>
      <c r="D20" s="47"/>
      <c r="E20" s="47"/>
    </row>
    <row r="21" spans="1:5" x14ac:dyDescent="0.2">
      <c r="A21" s="40" t="s">
        <v>367</v>
      </c>
      <c r="B21" s="47"/>
      <c r="C21" s="47"/>
      <c r="D21" s="47"/>
      <c r="E21" s="47"/>
    </row>
    <row r="23" spans="1:5" x14ac:dyDescent="0.2">
      <c r="A23" s="23" t="str">
        <f>HYPERLINK("#'Factor List'!A1", "Back to Factor List")</f>
        <v>Back to Factor List</v>
      </c>
      <c r="B23" s="23" t="str">
        <f>HYPERLINK("#'Assumptions'!A1", "Assumptions")</f>
        <v>Assumptions</v>
      </c>
    </row>
    <row r="26" spans="1:5" s="56" customFormat="1" ht="38.25" x14ac:dyDescent="0.2">
      <c r="A26" s="55" t="s">
        <v>368</v>
      </c>
      <c r="B26" s="55" t="s">
        <v>379</v>
      </c>
      <c r="C26" s="55" t="s">
        <v>380</v>
      </c>
      <c r="D26" s="55" t="s">
        <v>381</v>
      </c>
      <c r="E26" s="55" t="s">
        <v>382</v>
      </c>
    </row>
    <row r="27" spans="1:5" x14ac:dyDescent="0.2">
      <c r="A27" s="43">
        <v>16</v>
      </c>
      <c r="B27" s="44">
        <v>9.18</v>
      </c>
      <c r="C27" s="44">
        <v>1.57</v>
      </c>
      <c r="D27" s="44">
        <v>0</v>
      </c>
      <c r="E27" s="44">
        <v>0</v>
      </c>
    </row>
    <row r="28" spans="1:5" x14ac:dyDescent="0.2">
      <c r="A28" s="43">
        <v>17</v>
      </c>
      <c r="B28" s="44">
        <v>9.31</v>
      </c>
      <c r="C28" s="44">
        <v>1.63</v>
      </c>
      <c r="D28" s="44">
        <v>0</v>
      </c>
      <c r="E28" s="44">
        <v>0</v>
      </c>
    </row>
    <row r="29" spans="1:5" x14ac:dyDescent="0.2">
      <c r="A29" s="43">
        <v>18</v>
      </c>
      <c r="B29" s="44">
        <v>9.4499999999999993</v>
      </c>
      <c r="C29" s="44">
        <v>1.73</v>
      </c>
      <c r="D29" s="44">
        <v>0</v>
      </c>
      <c r="E29" s="44">
        <v>0</v>
      </c>
    </row>
    <row r="30" spans="1:5" x14ac:dyDescent="0.2">
      <c r="A30" s="43">
        <v>19</v>
      </c>
      <c r="B30" s="44">
        <v>9.59</v>
      </c>
      <c r="C30" s="44">
        <v>1.8</v>
      </c>
      <c r="D30" s="44">
        <v>0</v>
      </c>
      <c r="E30" s="44">
        <v>0</v>
      </c>
    </row>
    <row r="31" spans="1:5" x14ac:dyDescent="0.2">
      <c r="A31" s="43">
        <v>20</v>
      </c>
      <c r="B31" s="44">
        <v>9.73</v>
      </c>
      <c r="C31" s="44">
        <v>1.83</v>
      </c>
      <c r="D31" s="44">
        <v>0</v>
      </c>
      <c r="E31" s="44">
        <v>0</v>
      </c>
    </row>
    <row r="32" spans="1:5" x14ac:dyDescent="0.2">
      <c r="A32" s="43">
        <v>21</v>
      </c>
      <c r="B32" s="44">
        <v>9.8699999999999992</v>
      </c>
      <c r="C32" s="44">
        <v>1.89</v>
      </c>
      <c r="D32" s="44">
        <v>0</v>
      </c>
      <c r="E32" s="44">
        <v>0</v>
      </c>
    </row>
    <row r="33" spans="1:5" x14ac:dyDescent="0.2">
      <c r="A33" s="43">
        <v>22</v>
      </c>
      <c r="B33" s="44">
        <v>10.01</v>
      </c>
      <c r="C33" s="44">
        <v>1.93</v>
      </c>
      <c r="D33" s="44">
        <v>0</v>
      </c>
      <c r="E33" s="44">
        <v>0</v>
      </c>
    </row>
    <row r="34" spans="1:5" x14ac:dyDescent="0.2">
      <c r="A34" s="43">
        <v>23</v>
      </c>
      <c r="B34" s="44">
        <v>10.16</v>
      </c>
      <c r="C34" s="44">
        <v>1.93</v>
      </c>
      <c r="D34" s="44">
        <v>0</v>
      </c>
      <c r="E34" s="44">
        <v>0</v>
      </c>
    </row>
    <row r="35" spans="1:5" x14ac:dyDescent="0.2">
      <c r="A35" s="43">
        <v>24</v>
      </c>
      <c r="B35" s="44">
        <v>10.3</v>
      </c>
      <c r="C35" s="44">
        <v>1.99</v>
      </c>
      <c r="D35" s="44">
        <v>0</v>
      </c>
      <c r="E35" s="44">
        <v>0</v>
      </c>
    </row>
    <row r="36" spans="1:5" x14ac:dyDescent="0.2">
      <c r="A36" s="43">
        <v>25</v>
      </c>
      <c r="B36" s="44">
        <v>10.45</v>
      </c>
      <c r="C36" s="44">
        <v>1.99</v>
      </c>
      <c r="D36" s="44">
        <v>0</v>
      </c>
      <c r="E36" s="44">
        <v>0</v>
      </c>
    </row>
    <row r="37" spans="1:5" x14ac:dyDescent="0.2">
      <c r="A37" s="43">
        <v>26</v>
      </c>
      <c r="B37" s="44">
        <v>10.6</v>
      </c>
      <c r="C37" s="44">
        <v>2.02</v>
      </c>
      <c r="D37" s="44">
        <v>0</v>
      </c>
      <c r="E37" s="44">
        <v>0</v>
      </c>
    </row>
    <row r="38" spans="1:5" x14ac:dyDescent="0.2">
      <c r="A38" s="43">
        <v>27</v>
      </c>
      <c r="B38" s="44">
        <v>10.75</v>
      </c>
      <c r="C38" s="44">
        <v>2.06</v>
      </c>
      <c r="D38" s="44">
        <v>0</v>
      </c>
      <c r="E38" s="44">
        <v>0</v>
      </c>
    </row>
    <row r="39" spans="1:5" x14ac:dyDescent="0.2">
      <c r="A39" s="43">
        <v>28</v>
      </c>
      <c r="B39" s="44">
        <v>10.9</v>
      </c>
      <c r="C39" s="44">
        <v>2.09</v>
      </c>
      <c r="D39" s="44">
        <v>0</v>
      </c>
      <c r="E39" s="44">
        <v>0</v>
      </c>
    </row>
    <row r="40" spans="1:5" x14ac:dyDescent="0.2">
      <c r="A40" s="43">
        <v>29</v>
      </c>
      <c r="B40" s="44">
        <v>11.06</v>
      </c>
      <c r="C40" s="44">
        <v>2.12</v>
      </c>
      <c r="D40" s="44">
        <v>0</v>
      </c>
      <c r="E40" s="44">
        <v>0</v>
      </c>
    </row>
    <row r="41" spans="1:5" x14ac:dyDescent="0.2">
      <c r="A41" s="43">
        <v>30</v>
      </c>
      <c r="B41" s="44">
        <v>11.21</v>
      </c>
      <c r="C41" s="44">
        <v>2.16</v>
      </c>
      <c r="D41" s="44">
        <v>0</v>
      </c>
      <c r="E41" s="44">
        <v>0</v>
      </c>
    </row>
    <row r="42" spans="1:5" x14ac:dyDescent="0.2">
      <c r="A42" s="43">
        <v>31</v>
      </c>
      <c r="B42" s="44">
        <v>11.37</v>
      </c>
      <c r="C42" s="44">
        <v>2.19</v>
      </c>
      <c r="D42" s="44">
        <v>0</v>
      </c>
      <c r="E42" s="44">
        <v>0</v>
      </c>
    </row>
    <row r="43" spans="1:5" x14ac:dyDescent="0.2">
      <c r="A43" s="43">
        <v>32</v>
      </c>
      <c r="B43" s="44">
        <v>11.53</v>
      </c>
      <c r="C43" s="44">
        <v>2.2200000000000002</v>
      </c>
      <c r="D43" s="44">
        <v>0</v>
      </c>
      <c r="E43" s="44">
        <v>0</v>
      </c>
    </row>
    <row r="44" spans="1:5" x14ac:dyDescent="0.2">
      <c r="A44" s="43">
        <v>33</v>
      </c>
      <c r="B44" s="44">
        <v>11.69</v>
      </c>
      <c r="C44" s="44">
        <v>2.25</v>
      </c>
      <c r="D44" s="44">
        <v>0</v>
      </c>
      <c r="E44" s="44">
        <v>0</v>
      </c>
    </row>
    <row r="45" spans="1:5" x14ac:dyDescent="0.2">
      <c r="A45" s="43">
        <v>34</v>
      </c>
      <c r="B45" s="44">
        <v>11.85</v>
      </c>
      <c r="C45" s="44">
        <v>2.29</v>
      </c>
      <c r="D45" s="44">
        <v>0</v>
      </c>
      <c r="E45" s="44">
        <v>0</v>
      </c>
    </row>
    <row r="46" spans="1:5" x14ac:dyDescent="0.2">
      <c r="A46" s="43">
        <v>35</v>
      </c>
      <c r="B46" s="44">
        <v>12.01</v>
      </c>
      <c r="C46" s="44">
        <v>2.3199999999999998</v>
      </c>
      <c r="D46" s="44">
        <v>0</v>
      </c>
      <c r="E46" s="44">
        <v>0</v>
      </c>
    </row>
    <row r="47" spans="1:5" x14ac:dyDescent="0.2">
      <c r="A47" s="43">
        <v>36</v>
      </c>
      <c r="B47" s="44">
        <v>12.18</v>
      </c>
      <c r="C47" s="44">
        <v>2.35</v>
      </c>
      <c r="D47" s="44">
        <v>0</v>
      </c>
      <c r="E47" s="44">
        <v>0</v>
      </c>
    </row>
    <row r="48" spans="1:5" x14ac:dyDescent="0.2">
      <c r="A48" s="43">
        <v>37</v>
      </c>
      <c r="B48" s="44">
        <v>12.35</v>
      </c>
      <c r="C48" s="44">
        <v>2.35</v>
      </c>
      <c r="D48" s="44">
        <v>0</v>
      </c>
      <c r="E48" s="44">
        <v>0</v>
      </c>
    </row>
    <row r="49" spans="1:5" x14ac:dyDescent="0.2">
      <c r="A49" s="43">
        <v>38</v>
      </c>
      <c r="B49" s="44">
        <v>12.52</v>
      </c>
      <c r="C49" s="44">
        <v>2.38</v>
      </c>
      <c r="D49" s="44">
        <v>0</v>
      </c>
      <c r="E49" s="44">
        <v>0</v>
      </c>
    </row>
    <row r="50" spans="1:5" x14ac:dyDescent="0.2">
      <c r="A50" s="43">
        <v>39</v>
      </c>
      <c r="B50" s="44">
        <v>12.69</v>
      </c>
      <c r="C50" s="44">
        <v>2.42</v>
      </c>
      <c r="D50" s="44">
        <v>0</v>
      </c>
      <c r="E50" s="44">
        <v>0</v>
      </c>
    </row>
    <row r="51" spans="1:5" x14ac:dyDescent="0.2">
      <c r="A51" s="43">
        <v>40</v>
      </c>
      <c r="B51" s="44">
        <v>12.87</v>
      </c>
      <c r="C51" s="44">
        <v>2.4500000000000002</v>
      </c>
      <c r="D51" s="44">
        <v>0</v>
      </c>
      <c r="E51" s="44">
        <v>0</v>
      </c>
    </row>
    <row r="52" spans="1:5" x14ac:dyDescent="0.2">
      <c r="A52" s="43">
        <v>41</v>
      </c>
      <c r="B52" s="44">
        <v>13.05</v>
      </c>
      <c r="C52" s="44">
        <v>2.48</v>
      </c>
      <c r="D52" s="44">
        <v>0</v>
      </c>
      <c r="E52" s="44">
        <v>0</v>
      </c>
    </row>
    <row r="53" spans="1:5" x14ac:dyDescent="0.2">
      <c r="A53" s="43">
        <v>42</v>
      </c>
      <c r="B53" s="44">
        <v>13.23</v>
      </c>
      <c r="C53" s="44">
        <v>2.5099999999999998</v>
      </c>
      <c r="D53" s="44">
        <v>0</v>
      </c>
      <c r="E53" s="44">
        <v>0</v>
      </c>
    </row>
    <row r="54" spans="1:5" x14ac:dyDescent="0.2">
      <c r="A54" s="43">
        <v>43</v>
      </c>
      <c r="B54" s="44">
        <v>13.41</v>
      </c>
      <c r="C54" s="44">
        <v>2.5499999999999998</v>
      </c>
      <c r="D54" s="44">
        <v>0</v>
      </c>
      <c r="E54" s="44">
        <v>0</v>
      </c>
    </row>
    <row r="55" spans="1:5" x14ac:dyDescent="0.2">
      <c r="A55" s="43">
        <v>44</v>
      </c>
      <c r="B55" s="44">
        <v>13.59</v>
      </c>
      <c r="C55" s="44">
        <v>2.58</v>
      </c>
      <c r="D55" s="44">
        <v>0</v>
      </c>
      <c r="E55" s="44">
        <v>0</v>
      </c>
    </row>
    <row r="56" spans="1:5" x14ac:dyDescent="0.2">
      <c r="A56" s="43">
        <v>45</v>
      </c>
      <c r="B56" s="44">
        <v>13.78</v>
      </c>
      <c r="C56" s="44">
        <v>2.58</v>
      </c>
      <c r="D56" s="44">
        <v>0</v>
      </c>
      <c r="E56" s="44">
        <v>0</v>
      </c>
    </row>
    <row r="57" spans="1:5" x14ac:dyDescent="0.2">
      <c r="A57" s="43">
        <v>46</v>
      </c>
      <c r="B57" s="44">
        <v>13.97</v>
      </c>
      <c r="C57" s="44">
        <v>2.61</v>
      </c>
      <c r="D57" s="44">
        <v>0</v>
      </c>
      <c r="E57" s="44">
        <v>0</v>
      </c>
    </row>
    <row r="58" spans="1:5" x14ac:dyDescent="0.2">
      <c r="A58" s="43">
        <v>47</v>
      </c>
      <c r="B58" s="44">
        <v>14.16</v>
      </c>
      <c r="C58" s="44">
        <v>2.64</v>
      </c>
      <c r="D58" s="44">
        <v>0</v>
      </c>
      <c r="E58" s="44">
        <v>0</v>
      </c>
    </row>
    <row r="59" spans="1:5" x14ac:dyDescent="0.2">
      <c r="A59" s="43">
        <v>48</v>
      </c>
      <c r="B59" s="44">
        <v>14.35</v>
      </c>
      <c r="C59" s="44">
        <v>2.64</v>
      </c>
      <c r="D59" s="44">
        <v>0</v>
      </c>
      <c r="E59" s="44">
        <v>0</v>
      </c>
    </row>
    <row r="60" spans="1:5" x14ac:dyDescent="0.2">
      <c r="A60" s="43">
        <v>49</v>
      </c>
      <c r="B60" s="44">
        <v>14.54</v>
      </c>
      <c r="C60" s="44">
        <v>2.68</v>
      </c>
      <c r="D60" s="44">
        <v>0</v>
      </c>
      <c r="E60" s="44">
        <v>0</v>
      </c>
    </row>
    <row r="61" spans="1:5" x14ac:dyDescent="0.2">
      <c r="A61" s="43">
        <v>50</v>
      </c>
      <c r="B61" s="44">
        <v>14.73</v>
      </c>
      <c r="C61" s="44">
        <v>2.71</v>
      </c>
      <c r="D61" s="44">
        <v>0</v>
      </c>
      <c r="E61" s="44">
        <v>0</v>
      </c>
    </row>
    <row r="62" spans="1:5" x14ac:dyDescent="0.2">
      <c r="A62" s="43">
        <v>51</v>
      </c>
      <c r="B62" s="44">
        <v>14.92</v>
      </c>
      <c r="C62" s="44">
        <v>2.71</v>
      </c>
      <c r="D62" s="44">
        <v>0</v>
      </c>
      <c r="E62" s="44">
        <v>0</v>
      </c>
    </row>
    <row r="63" spans="1:5" x14ac:dyDescent="0.2">
      <c r="A63" s="43">
        <v>52</v>
      </c>
      <c r="B63" s="44">
        <v>15.11</v>
      </c>
      <c r="C63" s="44">
        <v>2.74</v>
      </c>
      <c r="D63" s="44">
        <v>0</v>
      </c>
      <c r="E63" s="44">
        <v>0</v>
      </c>
    </row>
    <row r="64" spans="1:5" x14ac:dyDescent="0.2">
      <c r="A64" s="43">
        <v>53</v>
      </c>
      <c r="B64" s="44">
        <v>15.3</v>
      </c>
      <c r="C64" s="44">
        <v>2.74</v>
      </c>
      <c r="D64" s="44">
        <v>0</v>
      </c>
      <c r="E64" s="44">
        <v>0</v>
      </c>
    </row>
    <row r="65" spans="1:5" x14ac:dyDescent="0.2">
      <c r="A65" s="43">
        <v>54</v>
      </c>
      <c r="B65" s="44">
        <v>15.49</v>
      </c>
      <c r="C65" s="44">
        <v>2.74</v>
      </c>
      <c r="D65" s="44">
        <v>0</v>
      </c>
      <c r="E65" s="44">
        <v>0</v>
      </c>
    </row>
    <row r="66" spans="1:5" x14ac:dyDescent="0.2">
      <c r="A66" s="43">
        <v>55</v>
      </c>
      <c r="B66" s="44">
        <v>15.68</v>
      </c>
      <c r="C66" s="44">
        <v>2.74</v>
      </c>
      <c r="D66" s="44">
        <v>0</v>
      </c>
      <c r="E66" s="44">
        <v>0</v>
      </c>
    </row>
    <row r="67" spans="1:5" x14ac:dyDescent="0.2">
      <c r="A67" s="43">
        <v>56</v>
      </c>
      <c r="B67" s="44">
        <v>15.87</v>
      </c>
      <c r="C67" s="44">
        <v>2.74</v>
      </c>
      <c r="D67" s="44">
        <v>0</v>
      </c>
      <c r="E67" s="44">
        <v>0</v>
      </c>
    </row>
    <row r="68" spans="1:5" x14ac:dyDescent="0.2">
      <c r="A68" s="43">
        <v>57</v>
      </c>
      <c r="B68" s="44">
        <v>16.059999999999999</v>
      </c>
      <c r="C68" s="44">
        <v>2.78</v>
      </c>
      <c r="D68" s="44">
        <v>0</v>
      </c>
      <c r="E68" s="44">
        <v>0</v>
      </c>
    </row>
    <row r="69" spans="1:5" x14ac:dyDescent="0.2">
      <c r="A69" s="43">
        <v>58</v>
      </c>
      <c r="B69" s="44">
        <v>16.260000000000002</v>
      </c>
      <c r="C69" s="44">
        <v>2.78</v>
      </c>
      <c r="D69" s="44">
        <v>0</v>
      </c>
      <c r="E69" s="44">
        <v>0</v>
      </c>
    </row>
    <row r="70" spans="1:5" x14ac:dyDescent="0.2">
      <c r="A70" s="43">
        <v>59</v>
      </c>
      <c r="B70" s="44">
        <v>16.47</v>
      </c>
      <c r="C70" s="44">
        <v>2.74</v>
      </c>
      <c r="D70" s="44">
        <v>0</v>
      </c>
      <c r="E70" s="44">
        <v>0</v>
      </c>
    </row>
    <row r="71" spans="1:5" x14ac:dyDescent="0.2">
      <c r="A71" s="43">
        <v>60</v>
      </c>
      <c r="B71" s="44">
        <v>16.690000000000001</v>
      </c>
      <c r="C71" s="44">
        <v>2.74</v>
      </c>
      <c r="D71" s="44">
        <v>0</v>
      </c>
      <c r="E71" s="44">
        <v>0</v>
      </c>
    </row>
    <row r="72" spans="1:5" x14ac:dyDescent="0.2">
      <c r="A72" s="43">
        <v>61</v>
      </c>
      <c r="B72" s="44">
        <v>16.93</v>
      </c>
      <c r="C72" s="44">
        <v>2.74</v>
      </c>
      <c r="D72" s="44">
        <v>0</v>
      </c>
      <c r="E72" s="44">
        <v>0</v>
      </c>
    </row>
    <row r="73" spans="1:5" x14ac:dyDescent="0.2">
      <c r="A73" s="43">
        <v>62</v>
      </c>
      <c r="B73" s="44">
        <v>17.190000000000001</v>
      </c>
      <c r="C73" s="44">
        <v>2.71</v>
      </c>
      <c r="D73" s="44">
        <v>0</v>
      </c>
      <c r="E73" s="44">
        <v>0</v>
      </c>
    </row>
    <row r="74" spans="1:5" x14ac:dyDescent="0.2">
      <c r="A74" s="43">
        <v>63</v>
      </c>
      <c r="B74" s="44">
        <v>17.47</v>
      </c>
      <c r="C74" s="44">
        <v>2.71</v>
      </c>
      <c r="D74" s="44">
        <v>0</v>
      </c>
      <c r="E74" s="44">
        <v>0</v>
      </c>
    </row>
    <row r="75" spans="1:5" x14ac:dyDescent="0.2">
      <c r="A75" s="43">
        <v>64</v>
      </c>
      <c r="B75" s="44">
        <v>17.77</v>
      </c>
      <c r="C75" s="44">
        <v>2.71</v>
      </c>
      <c r="D75" s="44">
        <v>0</v>
      </c>
      <c r="E75" s="44">
        <v>0</v>
      </c>
    </row>
    <row r="76" spans="1:5" x14ac:dyDescent="0.2">
      <c r="A76" s="43">
        <v>65</v>
      </c>
      <c r="B76" s="44">
        <v>18.100000000000001</v>
      </c>
      <c r="C76" s="44">
        <v>2.68</v>
      </c>
      <c r="D76" s="44">
        <v>0</v>
      </c>
      <c r="E76" s="44">
        <v>0</v>
      </c>
    </row>
    <row r="77" spans="1:5" x14ac:dyDescent="0.2">
      <c r="A77" s="43">
        <v>66</v>
      </c>
      <c r="B77" s="44">
        <v>17.850000000000001</v>
      </c>
      <c r="C77" s="44">
        <v>2.66</v>
      </c>
      <c r="D77" s="44">
        <v>0</v>
      </c>
      <c r="E77" s="44">
        <v>0</v>
      </c>
    </row>
    <row r="78" spans="1:5" x14ac:dyDescent="0.2">
      <c r="A78" s="43">
        <v>67</v>
      </c>
      <c r="B78" s="44">
        <v>17.16</v>
      </c>
      <c r="C78" s="44">
        <v>2.64</v>
      </c>
      <c r="D78" s="44">
        <v>0</v>
      </c>
      <c r="E78" s="44">
        <v>0</v>
      </c>
    </row>
    <row r="79" spans="1:5" x14ac:dyDescent="0.2">
      <c r="A79" s="43">
        <v>68</v>
      </c>
      <c r="B79" s="44">
        <v>16.47</v>
      </c>
      <c r="C79" s="44">
        <v>2.61</v>
      </c>
      <c r="D79" s="44">
        <v>0</v>
      </c>
      <c r="E79" s="44">
        <v>0</v>
      </c>
    </row>
    <row r="80" spans="1:5" x14ac:dyDescent="0.2">
      <c r="A80" s="43">
        <v>69</v>
      </c>
      <c r="B80" s="44">
        <v>15.78</v>
      </c>
      <c r="C80" s="44">
        <v>2.58</v>
      </c>
      <c r="D80" s="44">
        <v>0</v>
      </c>
      <c r="E80" s="44">
        <v>0</v>
      </c>
    </row>
    <row r="81" spans="1:5" x14ac:dyDescent="0.2">
      <c r="A81" s="43">
        <v>70</v>
      </c>
      <c r="B81" s="44">
        <v>15.09</v>
      </c>
      <c r="C81" s="44">
        <v>2.5499999999999998</v>
      </c>
      <c r="D81" s="44">
        <v>0</v>
      </c>
      <c r="E81" s="44">
        <v>0</v>
      </c>
    </row>
    <row r="82" spans="1:5" x14ac:dyDescent="0.2">
      <c r="A82" s="43">
        <v>71</v>
      </c>
      <c r="B82" s="44">
        <v>14.4</v>
      </c>
      <c r="C82" s="44">
        <v>2.5099999999999998</v>
      </c>
      <c r="D82" s="44">
        <v>0</v>
      </c>
      <c r="E82" s="44">
        <v>0</v>
      </c>
    </row>
    <row r="83" spans="1:5" x14ac:dyDescent="0.2">
      <c r="A83" s="43">
        <v>72</v>
      </c>
      <c r="B83" s="44">
        <v>13.72</v>
      </c>
      <c r="C83" s="44">
        <v>2.4700000000000002</v>
      </c>
      <c r="D83" s="44">
        <v>0</v>
      </c>
      <c r="E83" s="44">
        <v>0</v>
      </c>
    </row>
    <row r="84" spans="1:5" x14ac:dyDescent="0.2">
      <c r="A84" s="43">
        <v>73</v>
      </c>
      <c r="B84" s="44">
        <v>13.04</v>
      </c>
      <c r="C84" s="44">
        <v>2.42</v>
      </c>
      <c r="D84" s="44">
        <v>0</v>
      </c>
      <c r="E84" s="44">
        <v>0</v>
      </c>
    </row>
    <row r="85" spans="1:5" x14ac:dyDescent="0.2">
      <c r="A85" s="43">
        <v>74</v>
      </c>
      <c r="B85" s="44">
        <v>12.38</v>
      </c>
      <c r="C85" s="44">
        <v>2.36</v>
      </c>
      <c r="D85" s="44">
        <v>0</v>
      </c>
      <c r="E85" s="44">
        <v>0</v>
      </c>
    </row>
  </sheetData>
  <sheetProtection algorithmName="SHA-512" hashValue="xMhWZoHzfqIzxfytD5R2aQrfBDuVlWPIVy+QabunICkPJ255op4KhiibGYj/JRwryMc4TyKjsEfvYNZIBNQ3KA==" saltValue="h2PLYasbC+s6D3KPbWXL4w==" spinCount="100000" sheet="1" objects="1" scenarios="1"/>
  <conditionalFormatting sqref="A6:A21">
    <cfRule type="expression" dxfId="457" priority="1" stopIfTrue="1">
      <formula>MOD(ROW(),2)=0</formula>
    </cfRule>
    <cfRule type="expression" dxfId="456" priority="2" stopIfTrue="1">
      <formula>MOD(ROW(),2)&lt;&gt;0</formula>
    </cfRule>
  </conditionalFormatting>
  <conditionalFormatting sqref="A26:A85">
    <cfRule type="expression" dxfId="455" priority="5" stopIfTrue="1">
      <formula>MOD(ROW(),2)=0</formula>
    </cfRule>
    <cfRule type="expression" dxfId="454" priority="6" stopIfTrue="1">
      <formula>MOD(ROW(),2)&lt;&gt;0</formula>
    </cfRule>
  </conditionalFormatting>
  <conditionalFormatting sqref="B6:E21">
    <cfRule type="expression" dxfId="453" priority="3" stopIfTrue="1">
      <formula>MOD(ROW(),2)=0</formula>
    </cfRule>
    <cfRule type="expression" dxfId="452" priority="4" stopIfTrue="1">
      <formula>MOD(ROW(),2)&lt;&gt;0</formula>
    </cfRule>
  </conditionalFormatting>
  <conditionalFormatting sqref="B26:E85">
    <cfRule type="expression" dxfId="451" priority="7" stopIfTrue="1">
      <formula>MOD(ROW(),2)=0</formula>
    </cfRule>
    <cfRule type="expression" dxfId="450" priority="8" stopIfTrue="1">
      <formula>MOD(ROW(),2)&lt;&gt;0</formula>
    </cfRule>
  </conditionalFormatting>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0743C-0EC4-41DF-979D-DB2951C55C07}">
  <sheetPr codeName="Sheet20"/>
  <dimension ref="A1:E85"/>
  <sheetViews>
    <sheetView showGridLines="0" workbookViewId="0">
      <selection activeCell="A6" sqref="A6"/>
    </sheetView>
  </sheetViews>
  <sheetFormatPr defaultRowHeight="12.75" x14ac:dyDescent="0.2"/>
  <cols>
    <col min="1" max="1" width="26.85546875" customWidth="1"/>
    <col min="2" max="5" width="18.14062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TV In (non-club) - x-213</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194</v>
      </c>
      <c r="C9" s="47"/>
      <c r="D9" s="47"/>
      <c r="E9" s="47"/>
    </row>
    <row r="10" spans="1:5" x14ac:dyDescent="0.2">
      <c r="A10" s="40" t="s">
        <v>6</v>
      </c>
      <c r="B10" s="47" t="s">
        <v>384</v>
      </c>
      <c r="C10" s="47"/>
      <c r="D10" s="47"/>
      <c r="E10" s="47"/>
    </row>
    <row r="11" spans="1:5" x14ac:dyDescent="0.2">
      <c r="A11" s="40" t="s">
        <v>151</v>
      </c>
      <c r="B11" s="47" t="s">
        <v>385</v>
      </c>
      <c r="C11" s="47"/>
      <c r="D11" s="47"/>
      <c r="E11" s="47"/>
    </row>
    <row r="12" spans="1:5" x14ac:dyDescent="0.2">
      <c r="A12" s="40" t="s">
        <v>152</v>
      </c>
      <c r="B12" s="47" t="s">
        <v>196</v>
      </c>
      <c r="C12" s="47"/>
      <c r="D12" s="47"/>
      <c r="E12" s="47"/>
    </row>
    <row r="13" spans="1:5" x14ac:dyDescent="0.2">
      <c r="A13" s="40" t="s">
        <v>364</v>
      </c>
      <c r="B13" s="47">
        <v>0</v>
      </c>
      <c r="C13" s="47"/>
      <c r="D13" s="47"/>
      <c r="E13" s="47"/>
    </row>
    <row r="14" spans="1:5" x14ac:dyDescent="0.2">
      <c r="A14" s="40" t="s">
        <v>154</v>
      </c>
      <c r="B14" s="47">
        <v>213</v>
      </c>
      <c r="C14" s="47"/>
      <c r="D14" s="47"/>
      <c r="E14" s="47"/>
    </row>
    <row r="15" spans="1:5" x14ac:dyDescent="0.2">
      <c r="A15" s="40" t="s">
        <v>365</v>
      </c>
      <c r="B15" s="47" t="s">
        <v>206</v>
      </c>
      <c r="C15" s="47"/>
      <c r="D15" s="47"/>
      <c r="E15" s="47"/>
    </row>
    <row r="16" spans="1:5" x14ac:dyDescent="0.2">
      <c r="A16" s="40" t="s">
        <v>156</v>
      </c>
      <c r="B16" s="47" t="s">
        <v>207</v>
      </c>
      <c r="C16" s="47"/>
      <c r="D16" s="47"/>
      <c r="E16" s="47"/>
    </row>
    <row r="17" spans="1:5" ht="25.5" x14ac:dyDescent="0.2">
      <c r="A17" s="41" t="s">
        <v>366</v>
      </c>
      <c r="B17" s="47"/>
      <c r="C17" s="47"/>
      <c r="D17" s="47"/>
      <c r="E17" s="47"/>
    </row>
    <row r="18" spans="1:5" x14ac:dyDescent="0.2">
      <c r="A18" s="40" t="s">
        <v>158</v>
      </c>
      <c r="B18" s="48">
        <v>45107</v>
      </c>
      <c r="C18" s="48"/>
      <c r="D18" s="48"/>
      <c r="E18" s="48"/>
    </row>
    <row r="19" spans="1:5" x14ac:dyDescent="0.2">
      <c r="A19" s="40" t="s">
        <v>159</v>
      </c>
      <c r="B19" s="48">
        <v>45015</v>
      </c>
      <c r="C19" s="48"/>
      <c r="D19" s="48"/>
      <c r="E19" s="48"/>
    </row>
    <row r="20" spans="1:5" x14ac:dyDescent="0.2">
      <c r="A20" s="40" t="s">
        <v>160</v>
      </c>
      <c r="B20" s="47" t="s">
        <v>169</v>
      </c>
      <c r="C20" s="47"/>
      <c r="D20" s="47"/>
      <c r="E20" s="47"/>
    </row>
    <row r="21" spans="1:5" x14ac:dyDescent="0.2">
      <c r="A21" s="40" t="s">
        <v>367</v>
      </c>
      <c r="B21" s="47"/>
      <c r="C21" s="47"/>
      <c r="D21" s="47"/>
      <c r="E21" s="47"/>
    </row>
    <row r="23" spans="1:5" x14ac:dyDescent="0.2">
      <c r="A23" s="23" t="str">
        <f>HYPERLINK("#'Factor List'!A1", "Back to Factor List")</f>
        <v>Back to Factor List</v>
      </c>
      <c r="B23" s="23" t="str">
        <f>HYPERLINK("#'Assumptions'!A1", "Assumptions")</f>
        <v>Assumptions</v>
      </c>
    </row>
    <row r="26" spans="1:5" s="56" customFormat="1" ht="38.25" x14ac:dyDescent="0.2">
      <c r="A26" s="55" t="s">
        <v>368</v>
      </c>
      <c r="B26" s="55" t="s">
        <v>379</v>
      </c>
      <c r="C26" s="55" t="s">
        <v>380</v>
      </c>
      <c r="D26" s="55" t="s">
        <v>381</v>
      </c>
      <c r="E26" s="55" t="s">
        <v>382</v>
      </c>
    </row>
    <row r="27" spans="1:5" x14ac:dyDescent="0.2">
      <c r="A27" s="43">
        <v>16</v>
      </c>
      <c r="B27" s="44">
        <v>9.18</v>
      </c>
      <c r="C27" s="44">
        <v>1.57</v>
      </c>
      <c r="D27" s="44">
        <v>0</v>
      </c>
      <c r="E27" s="44">
        <v>0</v>
      </c>
    </row>
    <row r="28" spans="1:5" x14ac:dyDescent="0.2">
      <c r="A28" s="43">
        <v>17</v>
      </c>
      <c r="B28" s="44">
        <v>9.31</v>
      </c>
      <c r="C28" s="44">
        <v>1.63</v>
      </c>
      <c r="D28" s="44">
        <v>0</v>
      </c>
      <c r="E28" s="44">
        <v>0</v>
      </c>
    </row>
    <row r="29" spans="1:5" x14ac:dyDescent="0.2">
      <c r="A29" s="43">
        <v>18</v>
      </c>
      <c r="B29" s="44">
        <v>9.4499999999999993</v>
      </c>
      <c r="C29" s="44">
        <v>1.73</v>
      </c>
      <c r="D29" s="44">
        <v>0</v>
      </c>
      <c r="E29" s="44">
        <v>0</v>
      </c>
    </row>
    <row r="30" spans="1:5" x14ac:dyDescent="0.2">
      <c r="A30" s="43">
        <v>19</v>
      </c>
      <c r="B30" s="44">
        <v>9.59</v>
      </c>
      <c r="C30" s="44">
        <v>1.8</v>
      </c>
      <c r="D30" s="44">
        <v>0</v>
      </c>
      <c r="E30" s="44">
        <v>0</v>
      </c>
    </row>
    <row r="31" spans="1:5" x14ac:dyDescent="0.2">
      <c r="A31" s="43">
        <v>20</v>
      </c>
      <c r="B31" s="44">
        <v>9.73</v>
      </c>
      <c r="C31" s="44">
        <v>1.83</v>
      </c>
      <c r="D31" s="44">
        <v>0</v>
      </c>
      <c r="E31" s="44">
        <v>0</v>
      </c>
    </row>
    <row r="32" spans="1:5" x14ac:dyDescent="0.2">
      <c r="A32" s="43">
        <v>21</v>
      </c>
      <c r="B32" s="44">
        <v>9.8699999999999992</v>
      </c>
      <c r="C32" s="44">
        <v>1.89</v>
      </c>
      <c r="D32" s="44">
        <v>0</v>
      </c>
      <c r="E32" s="44">
        <v>0</v>
      </c>
    </row>
    <row r="33" spans="1:5" x14ac:dyDescent="0.2">
      <c r="A33" s="43">
        <v>22</v>
      </c>
      <c r="B33" s="44">
        <v>10.01</v>
      </c>
      <c r="C33" s="44">
        <v>1.93</v>
      </c>
      <c r="D33" s="44">
        <v>0</v>
      </c>
      <c r="E33" s="44">
        <v>0</v>
      </c>
    </row>
    <row r="34" spans="1:5" x14ac:dyDescent="0.2">
      <c r="A34" s="43">
        <v>23</v>
      </c>
      <c r="B34" s="44">
        <v>10.16</v>
      </c>
      <c r="C34" s="44">
        <v>1.93</v>
      </c>
      <c r="D34" s="44">
        <v>0</v>
      </c>
      <c r="E34" s="44">
        <v>0</v>
      </c>
    </row>
    <row r="35" spans="1:5" x14ac:dyDescent="0.2">
      <c r="A35" s="43">
        <v>24</v>
      </c>
      <c r="B35" s="44">
        <v>10.3</v>
      </c>
      <c r="C35" s="44">
        <v>1.99</v>
      </c>
      <c r="D35" s="44">
        <v>0</v>
      </c>
      <c r="E35" s="44">
        <v>0</v>
      </c>
    </row>
    <row r="36" spans="1:5" x14ac:dyDescent="0.2">
      <c r="A36" s="43">
        <v>25</v>
      </c>
      <c r="B36" s="44">
        <v>10.45</v>
      </c>
      <c r="C36" s="44">
        <v>1.99</v>
      </c>
      <c r="D36" s="44">
        <v>0</v>
      </c>
      <c r="E36" s="44">
        <v>0</v>
      </c>
    </row>
    <row r="37" spans="1:5" x14ac:dyDescent="0.2">
      <c r="A37" s="43">
        <v>26</v>
      </c>
      <c r="B37" s="44">
        <v>10.6</v>
      </c>
      <c r="C37" s="44">
        <v>2.02</v>
      </c>
      <c r="D37" s="44">
        <v>0</v>
      </c>
      <c r="E37" s="44">
        <v>0</v>
      </c>
    </row>
    <row r="38" spans="1:5" x14ac:dyDescent="0.2">
      <c r="A38" s="43">
        <v>27</v>
      </c>
      <c r="B38" s="44">
        <v>10.75</v>
      </c>
      <c r="C38" s="44">
        <v>2.06</v>
      </c>
      <c r="D38" s="44">
        <v>0</v>
      </c>
      <c r="E38" s="44">
        <v>0</v>
      </c>
    </row>
    <row r="39" spans="1:5" x14ac:dyDescent="0.2">
      <c r="A39" s="43">
        <v>28</v>
      </c>
      <c r="B39" s="44">
        <v>10.9</v>
      </c>
      <c r="C39" s="44">
        <v>2.09</v>
      </c>
      <c r="D39" s="44">
        <v>0</v>
      </c>
      <c r="E39" s="44">
        <v>0</v>
      </c>
    </row>
    <row r="40" spans="1:5" x14ac:dyDescent="0.2">
      <c r="A40" s="43">
        <v>29</v>
      </c>
      <c r="B40" s="44">
        <v>11.06</v>
      </c>
      <c r="C40" s="44">
        <v>2.12</v>
      </c>
      <c r="D40" s="44">
        <v>0</v>
      </c>
      <c r="E40" s="44">
        <v>0</v>
      </c>
    </row>
    <row r="41" spans="1:5" x14ac:dyDescent="0.2">
      <c r="A41" s="43">
        <v>30</v>
      </c>
      <c r="B41" s="44">
        <v>11.21</v>
      </c>
      <c r="C41" s="44">
        <v>2.16</v>
      </c>
      <c r="D41" s="44">
        <v>0</v>
      </c>
      <c r="E41" s="44">
        <v>0</v>
      </c>
    </row>
    <row r="42" spans="1:5" x14ac:dyDescent="0.2">
      <c r="A42" s="43">
        <v>31</v>
      </c>
      <c r="B42" s="44">
        <v>11.37</v>
      </c>
      <c r="C42" s="44">
        <v>2.19</v>
      </c>
      <c r="D42" s="44">
        <v>0</v>
      </c>
      <c r="E42" s="44">
        <v>0</v>
      </c>
    </row>
    <row r="43" spans="1:5" x14ac:dyDescent="0.2">
      <c r="A43" s="43">
        <v>32</v>
      </c>
      <c r="B43" s="44">
        <v>11.53</v>
      </c>
      <c r="C43" s="44">
        <v>2.2200000000000002</v>
      </c>
      <c r="D43" s="44">
        <v>0</v>
      </c>
      <c r="E43" s="44">
        <v>0</v>
      </c>
    </row>
    <row r="44" spans="1:5" x14ac:dyDescent="0.2">
      <c r="A44" s="43">
        <v>33</v>
      </c>
      <c r="B44" s="44">
        <v>11.69</v>
      </c>
      <c r="C44" s="44">
        <v>2.25</v>
      </c>
      <c r="D44" s="44">
        <v>0</v>
      </c>
      <c r="E44" s="44">
        <v>0</v>
      </c>
    </row>
    <row r="45" spans="1:5" x14ac:dyDescent="0.2">
      <c r="A45" s="43">
        <v>34</v>
      </c>
      <c r="B45" s="44">
        <v>11.85</v>
      </c>
      <c r="C45" s="44">
        <v>2.29</v>
      </c>
      <c r="D45" s="44">
        <v>0</v>
      </c>
      <c r="E45" s="44">
        <v>0</v>
      </c>
    </row>
    <row r="46" spans="1:5" x14ac:dyDescent="0.2">
      <c r="A46" s="43">
        <v>35</v>
      </c>
      <c r="B46" s="44">
        <v>12.01</v>
      </c>
      <c r="C46" s="44">
        <v>2.3199999999999998</v>
      </c>
      <c r="D46" s="44">
        <v>0</v>
      </c>
      <c r="E46" s="44">
        <v>0</v>
      </c>
    </row>
    <row r="47" spans="1:5" x14ac:dyDescent="0.2">
      <c r="A47" s="43">
        <v>36</v>
      </c>
      <c r="B47" s="44">
        <v>12.18</v>
      </c>
      <c r="C47" s="44">
        <v>2.35</v>
      </c>
      <c r="D47" s="44">
        <v>0</v>
      </c>
      <c r="E47" s="44">
        <v>0</v>
      </c>
    </row>
    <row r="48" spans="1:5" x14ac:dyDescent="0.2">
      <c r="A48" s="43">
        <v>37</v>
      </c>
      <c r="B48" s="44">
        <v>12.35</v>
      </c>
      <c r="C48" s="44">
        <v>2.35</v>
      </c>
      <c r="D48" s="44">
        <v>0</v>
      </c>
      <c r="E48" s="44">
        <v>0</v>
      </c>
    </row>
    <row r="49" spans="1:5" x14ac:dyDescent="0.2">
      <c r="A49" s="43">
        <v>38</v>
      </c>
      <c r="B49" s="44">
        <v>12.52</v>
      </c>
      <c r="C49" s="44">
        <v>2.38</v>
      </c>
      <c r="D49" s="44">
        <v>0</v>
      </c>
      <c r="E49" s="44">
        <v>0</v>
      </c>
    </row>
    <row r="50" spans="1:5" x14ac:dyDescent="0.2">
      <c r="A50" s="43">
        <v>39</v>
      </c>
      <c r="B50" s="44">
        <v>12.69</v>
      </c>
      <c r="C50" s="44">
        <v>2.42</v>
      </c>
      <c r="D50" s="44">
        <v>0</v>
      </c>
      <c r="E50" s="44">
        <v>0</v>
      </c>
    </row>
    <row r="51" spans="1:5" x14ac:dyDescent="0.2">
      <c r="A51" s="43">
        <v>40</v>
      </c>
      <c r="B51" s="44">
        <v>12.87</v>
      </c>
      <c r="C51" s="44">
        <v>2.4500000000000002</v>
      </c>
      <c r="D51" s="44">
        <v>0</v>
      </c>
      <c r="E51" s="44">
        <v>0</v>
      </c>
    </row>
    <row r="52" spans="1:5" x14ac:dyDescent="0.2">
      <c r="A52" s="43">
        <v>41</v>
      </c>
      <c r="B52" s="44">
        <v>13.05</v>
      </c>
      <c r="C52" s="44">
        <v>2.48</v>
      </c>
      <c r="D52" s="44">
        <v>0</v>
      </c>
      <c r="E52" s="44">
        <v>0</v>
      </c>
    </row>
    <row r="53" spans="1:5" x14ac:dyDescent="0.2">
      <c r="A53" s="43">
        <v>42</v>
      </c>
      <c r="B53" s="44">
        <v>13.23</v>
      </c>
      <c r="C53" s="44">
        <v>2.5099999999999998</v>
      </c>
      <c r="D53" s="44">
        <v>0</v>
      </c>
      <c r="E53" s="44">
        <v>0</v>
      </c>
    </row>
    <row r="54" spans="1:5" x14ac:dyDescent="0.2">
      <c r="A54" s="43">
        <v>43</v>
      </c>
      <c r="B54" s="44">
        <v>13.41</v>
      </c>
      <c r="C54" s="44">
        <v>2.5499999999999998</v>
      </c>
      <c r="D54" s="44">
        <v>0</v>
      </c>
      <c r="E54" s="44">
        <v>0</v>
      </c>
    </row>
    <row r="55" spans="1:5" x14ac:dyDescent="0.2">
      <c r="A55" s="43">
        <v>44</v>
      </c>
      <c r="B55" s="44">
        <v>13.59</v>
      </c>
      <c r="C55" s="44">
        <v>2.58</v>
      </c>
      <c r="D55" s="44">
        <v>0</v>
      </c>
      <c r="E55" s="44">
        <v>0</v>
      </c>
    </row>
    <row r="56" spans="1:5" x14ac:dyDescent="0.2">
      <c r="A56" s="43">
        <v>45</v>
      </c>
      <c r="B56" s="44">
        <v>13.78</v>
      </c>
      <c r="C56" s="44">
        <v>2.58</v>
      </c>
      <c r="D56" s="44">
        <v>0</v>
      </c>
      <c r="E56" s="44">
        <v>0</v>
      </c>
    </row>
    <row r="57" spans="1:5" x14ac:dyDescent="0.2">
      <c r="A57" s="43">
        <v>46</v>
      </c>
      <c r="B57" s="44">
        <v>13.97</v>
      </c>
      <c r="C57" s="44">
        <v>2.61</v>
      </c>
      <c r="D57" s="44">
        <v>0</v>
      </c>
      <c r="E57" s="44">
        <v>0</v>
      </c>
    </row>
    <row r="58" spans="1:5" x14ac:dyDescent="0.2">
      <c r="A58" s="43">
        <v>47</v>
      </c>
      <c r="B58" s="44">
        <v>14.16</v>
      </c>
      <c r="C58" s="44">
        <v>2.64</v>
      </c>
      <c r="D58" s="44">
        <v>0</v>
      </c>
      <c r="E58" s="44">
        <v>0</v>
      </c>
    </row>
    <row r="59" spans="1:5" x14ac:dyDescent="0.2">
      <c r="A59" s="43">
        <v>48</v>
      </c>
      <c r="B59" s="44">
        <v>14.35</v>
      </c>
      <c r="C59" s="44">
        <v>2.64</v>
      </c>
      <c r="D59" s="44">
        <v>0</v>
      </c>
      <c r="E59" s="44">
        <v>0</v>
      </c>
    </row>
    <row r="60" spans="1:5" x14ac:dyDescent="0.2">
      <c r="A60" s="43">
        <v>49</v>
      </c>
      <c r="B60" s="44">
        <v>14.54</v>
      </c>
      <c r="C60" s="44">
        <v>2.68</v>
      </c>
      <c r="D60" s="44">
        <v>0</v>
      </c>
      <c r="E60" s="44">
        <v>0</v>
      </c>
    </row>
    <row r="61" spans="1:5" x14ac:dyDescent="0.2">
      <c r="A61" s="43">
        <v>50</v>
      </c>
      <c r="B61" s="44">
        <v>14.73</v>
      </c>
      <c r="C61" s="44">
        <v>2.71</v>
      </c>
      <c r="D61" s="44">
        <v>0</v>
      </c>
      <c r="E61" s="44">
        <v>0</v>
      </c>
    </row>
    <row r="62" spans="1:5" x14ac:dyDescent="0.2">
      <c r="A62" s="43">
        <v>51</v>
      </c>
      <c r="B62" s="44">
        <v>14.92</v>
      </c>
      <c r="C62" s="44">
        <v>2.71</v>
      </c>
      <c r="D62" s="44">
        <v>0</v>
      </c>
      <c r="E62" s="44">
        <v>0</v>
      </c>
    </row>
    <row r="63" spans="1:5" x14ac:dyDescent="0.2">
      <c r="A63" s="43">
        <v>52</v>
      </c>
      <c r="B63" s="44">
        <v>15.11</v>
      </c>
      <c r="C63" s="44">
        <v>2.74</v>
      </c>
      <c r="D63" s="44">
        <v>0</v>
      </c>
      <c r="E63" s="44">
        <v>0</v>
      </c>
    </row>
    <row r="64" spans="1:5" x14ac:dyDescent="0.2">
      <c r="A64" s="43">
        <v>53</v>
      </c>
      <c r="B64" s="44">
        <v>15.3</v>
      </c>
      <c r="C64" s="44">
        <v>2.74</v>
      </c>
      <c r="D64" s="44">
        <v>0</v>
      </c>
      <c r="E64" s="44">
        <v>0</v>
      </c>
    </row>
    <row r="65" spans="1:5" x14ac:dyDescent="0.2">
      <c r="A65" s="43">
        <v>54</v>
      </c>
      <c r="B65" s="44">
        <v>15.49</v>
      </c>
      <c r="C65" s="44">
        <v>2.74</v>
      </c>
      <c r="D65" s="44">
        <v>0</v>
      </c>
      <c r="E65" s="44">
        <v>0</v>
      </c>
    </row>
    <row r="66" spans="1:5" x14ac:dyDescent="0.2">
      <c r="A66" s="43">
        <v>55</v>
      </c>
      <c r="B66" s="44">
        <v>15.68</v>
      </c>
      <c r="C66" s="44">
        <v>2.74</v>
      </c>
      <c r="D66" s="44">
        <v>0</v>
      </c>
      <c r="E66" s="44">
        <v>0</v>
      </c>
    </row>
    <row r="67" spans="1:5" x14ac:dyDescent="0.2">
      <c r="A67" s="43">
        <v>56</v>
      </c>
      <c r="B67" s="44">
        <v>15.87</v>
      </c>
      <c r="C67" s="44">
        <v>2.74</v>
      </c>
      <c r="D67" s="44">
        <v>0</v>
      </c>
      <c r="E67" s="44">
        <v>0</v>
      </c>
    </row>
    <row r="68" spans="1:5" x14ac:dyDescent="0.2">
      <c r="A68" s="43">
        <v>57</v>
      </c>
      <c r="B68" s="44">
        <v>16.059999999999999</v>
      </c>
      <c r="C68" s="44">
        <v>2.78</v>
      </c>
      <c r="D68" s="44">
        <v>0</v>
      </c>
      <c r="E68" s="44">
        <v>0</v>
      </c>
    </row>
    <row r="69" spans="1:5" x14ac:dyDescent="0.2">
      <c r="A69" s="43">
        <v>58</v>
      </c>
      <c r="B69" s="44">
        <v>16.260000000000002</v>
      </c>
      <c r="C69" s="44">
        <v>2.78</v>
      </c>
      <c r="D69" s="44">
        <v>0</v>
      </c>
      <c r="E69" s="44">
        <v>0</v>
      </c>
    </row>
    <row r="70" spans="1:5" x14ac:dyDescent="0.2">
      <c r="A70" s="43">
        <v>59</v>
      </c>
      <c r="B70" s="44">
        <v>16.47</v>
      </c>
      <c r="C70" s="44">
        <v>2.74</v>
      </c>
      <c r="D70" s="44">
        <v>0</v>
      </c>
      <c r="E70" s="44">
        <v>0</v>
      </c>
    </row>
    <row r="71" spans="1:5" x14ac:dyDescent="0.2">
      <c r="A71" s="43">
        <v>60</v>
      </c>
      <c r="B71" s="44">
        <v>16.690000000000001</v>
      </c>
      <c r="C71" s="44">
        <v>2.74</v>
      </c>
      <c r="D71" s="44">
        <v>0</v>
      </c>
      <c r="E71" s="44">
        <v>0</v>
      </c>
    </row>
    <row r="72" spans="1:5" x14ac:dyDescent="0.2">
      <c r="A72" s="43">
        <v>61</v>
      </c>
      <c r="B72" s="44">
        <v>16.93</v>
      </c>
      <c r="C72" s="44">
        <v>2.74</v>
      </c>
      <c r="D72" s="44">
        <v>0</v>
      </c>
      <c r="E72" s="44">
        <v>0</v>
      </c>
    </row>
    <row r="73" spans="1:5" x14ac:dyDescent="0.2">
      <c r="A73" s="43">
        <v>62</v>
      </c>
      <c r="B73" s="44">
        <v>17.190000000000001</v>
      </c>
      <c r="C73" s="44">
        <v>2.71</v>
      </c>
      <c r="D73" s="44">
        <v>0</v>
      </c>
      <c r="E73" s="44">
        <v>0</v>
      </c>
    </row>
    <row r="74" spans="1:5" x14ac:dyDescent="0.2">
      <c r="A74" s="43">
        <v>63</v>
      </c>
      <c r="B74" s="44">
        <v>17.47</v>
      </c>
      <c r="C74" s="44">
        <v>2.71</v>
      </c>
      <c r="D74" s="44">
        <v>0</v>
      </c>
      <c r="E74" s="44">
        <v>0</v>
      </c>
    </row>
    <row r="75" spans="1:5" x14ac:dyDescent="0.2">
      <c r="A75" s="43">
        <v>64</v>
      </c>
      <c r="B75" s="44">
        <v>17.77</v>
      </c>
      <c r="C75" s="44">
        <v>2.71</v>
      </c>
      <c r="D75" s="44">
        <v>0</v>
      </c>
      <c r="E75" s="44">
        <v>0</v>
      </c>
    </row>
    <row r="76" spans="1:5" x14ac:dyDescent="0.2">
      <c r="A76" s="43">
        <v>65</v>
      </c>
      <c r="B76" s="44">
        <v>18.100000000000001</v>
      </c>
      <c r="C76" s="44">
        <v>2.68</v>
      </c>
      <c r="D76" s="44">
        <v>0</v>
      </c>
      <c r="E76" s="44">
        <v>0</v>
      </c>
    </row>
    <row r="77" spans="1:5" x14ac:dyDescent="0.2">
      <c r="A77" s="43">
        <v>66</v>
      </c>
      <c r="B77" s="44">
        <v>17.850000000000001</v>
      </c>
      <c r="C77" s="44">
        <v>2.66</v>
      </c>
      <c r="D77" s="44">
        <v>0</v>
      </c>
      <c r="E77" s="44">
        <v>0</v>
      </c>
    </row>
    <row r="78" spans="1:5" x14ac:dyDescent="0.2">
      <c r="A78" s="43">
        <v>67</v>
      </c>
      <c r="B78" s="44">
        <v>17.16</v>
      </c>
      <c r="C78" s="44">
        <v>2.64</v>
      </c>
      <c r="D78" s="44">
        <v>0</v>
      </c>
      <c r="E78" s="44">
        <v>0</v>
      </c>
    </row>
    <row r="79" spans="1:5" x14ac:dyDescent="0.2">
      <c r="A79" s="43">
        <v>68</v>
      </c>
      <c r="B79" s="44">
        <v>16.47</v>
      </c>
      <c r="C79" s="44">
        <v>2.61</v>
      </c>
      <c r="D79" s="44">
        <v>0</v>
      </c>
      <c r="E79" s="44">
        <v>0</v>
      </c>
    </row>
    <row r="80" spans="1:5" x14ac:dyDescent="0.2">
      <c r="A80" s="43">
        <v>69</v>
      </c>
      <c r="B80" s="44">
        <v>15.78</v>
      </c>
      <c r="C80" s="44">
        <v>2.58</v>
      </c>
      <c r="D80" s="44">
        <v>0</v>
      </c>
      <c r="E80" s="44">
        <v>0</v>
      </c>
    </row>
    <row r="81" spans="1:5" x14ac:dyDescent="0.2">
      <c r="A81" s="43">
        <v>70</v>
      </c>
      <c r="B81" s="44">
        <v>15.09</v>
      </c>
      <c r="C81" s="44">
        <v>2.5499999999999998</v>
      </c>
      <c r="D81" s="44">
        <v>0</v>
      </c>
      <c r="E81" s="44">
        <v>0</v>
      </c>
    </row>
    <row r="82" spans="1:5" x14ac:dyDescent="0.2">
      <c r="A82" s="43">
        <v>71</v>
      </c>
      <c r="B82" s="44">
        <v>14.4</v>
      </c>
      <c r="C82" s="44">
        <v>2.5099999999999998</v>
      </c>
      <c r="D82" s="44">
        <v>0</v>
      </c>
      <c r="E82" s="44">
        <v>0</v>
      </c>
    </row>
    <row r="83" spans="1:5" x14ac:dyDescent="0.2">
      <c r="A83" s="43">
        <v>72</v>
      </c>
      <c r="B83" s="44">
        <v>13.72</v>
      </c>
      <c r="C83" s="44">
        <v>2.4700000000000002</v>
      </c>
      <c r="D83" s="44">
        <v>0</v>
      </c>
      <c r="E83" s="44">
        <v>0</v>
      </c>
    </row>
    <row r="84" spans="1:5" x14ac:dyDescent="0.2">
      <c r="A84" s="43">
        <v>73</v>
      </c>
      <c r="B84" s="44">
        <v>13.04</v>
      </c>
      <c r="C84" s="44">
        <v>2.42</v>
      </c>
      <c r="D84" s="44">
        <v>0</v>
      </c>
      <c r="E84" s="44">
        <v>0</v>
      </c>
    </row>
    <row r="85" spans="1:5" x14ac:dyDescent="0.2">
      <c r="A85" s="43">
        <v>74</v>
      </c>
      <c r="B85" s="44">
        <v>12.38</v>
      </c>
      <c r="C85" s="44">
        <v>2.36</v>
      </c>
      <c r="D85" s="44">
        <v>0</v>
      </c>
      <c r="E85" s="44">
        <v>0</v>
      </c>
    </row>
  </sheetData>
  <sheetProtection algorithmName="SHA-512" hashValue="Y0FCnkA175lebGy0dCFh51YEyk5lJW+wGtFewVSGRzIvBOAaWTLBr5/8XTmZBjTtmPHoCzYIAkRUzb0j5r1LIg==" saltValue="0A+/A35SWPUbqvQP0IusBQ==" spinCount="100000" sheet="1" objects="1" scenarios="1"/>
  <conditionalFormatting sqref="A6:A21">
    <cfRule type="expression" dxfId="449" priority="1" stopIfTrue="1">
      <formula>MOD(ROW(),2)=0</formula>
    </cfRule>
    <cfRule type="expression" dxfId="448" priority="2" stopIfTrue="1">
      <formula>MOD(ROW(),2)&lt;&gt;0</formula>
    </cfRule>
  </conditionalFormatting>
  <conditionalFormatting sqref="A26:A85">
    <cfRule type="expression" dxfId="447" priority="5" stopIfTrue="1">
      <formula>MOD(ROW(),2)=0</formula>
    </cfRule>
    <cfRule type="expression" dxfId="446" priority="6" stopIfTrue="1">
      <formula>MOD(ROW(),2)&lt;&gt;0</formula>
    </cfRule>
  </conditionalFormatting>
  <conditionalFormatting sqref="B6:E21">
    <cfRule type="expression" dxfId="445" priority="3" stopIfTrue="1">
      <formula>MOD(ROW(),2)=0</formula>
    </cfRule>
    <cfRule type="expression" dxfId="444" priority="4" stopIfTrue="1">
      <formula>MOD(ROW(),2)&lt;&gt;0</formula>
    </cfRule>
  </conditionalFormatting>
  <conditionalFormatting sqref="B26:E85">
    <cfRule type="expression" dxfId="443" priority="7" stopIfTrue="1">
      <formula>MOD(ROW(),2)=0</formula>
    </cfRule>
    <cfRule type="expression" dxfId="442" priority="8" stopIfTrue="1">
      <formula>MOD(ROW(),2)&lt;&gt;0</formula>
    </cfRule>
  </conditionalFormatting>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A1729-40E7-4755-B3D3-E37F4F412D88}">
  <sheetPr codeName="Sheet21"/>
  <dimension ref="A1:E85"/>
  <sheetViews>
    <sheetView showGridLines="0" workbookViewId="0">
      <selection activeCell="A6" sqref="A6"/>
    </sheetView>
  </sheetViews>
  <sheetFormatPr defaultRowHeight="12.75" x14ac:dyDescent="0.2"/>
  <cols>
    <col min="1" max="1" width="27.5703125" customWidth="1"/>
    <col min="2" max="5" width="18.14062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TV In (non-club) - x-214</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194</v>
      </c>
      <c r="C9" s="47"/>
      <c r="D9" s="47"/>
      <c r="E9" s="47"/>
    </row>
    <row r="10" spans="1:5" x14ac:dyDescent="0.2">
      <c r="A10" s="40" t="s">
        <v>6</v>
      </c>
      <c r="B10" s="47" t="s">
        <v>386</v>
      </c>
      <c r="C10" s="47"/>
      <c r="D10" s="47"/>
      <c r="E10" s="47"/>
    </row>
    <row r="11" spans="1:5" x14ac:dyDescent="0.2">
      <c r="A11" s="40" t="s">
        <v>151</v>
      </c>
      <c r="B11" s="47" t="s">
        <v>165</v>
      </c>
      <c r="C11" s="47"/>
      <c r="D11" s="47"/>
      <c r="E11" s="47"/>
    </row>
    <row r="12" spans="1:5" x14ac:dyDescent="0.2">
      <c r="A12" s="40" t="s">
        <v>152</v>
      </c>
      <c r="B12" s="47" t="s">
        <v>196</v>
      </c>
      <c r="C12" s="47"/>
      <c r="D12" s="47"/>
      <c r="E12" s="47"/>
    </row>
    <row r="13" spans="1:5" x14ac:dyDescent="0.2">
      <c r="A13" s="40" t="s">
        <v>364</v>
      </c>
      <c r="B13" s="47">
        <v>0</v>
      </c>
      <c r="C13" s="47"/>
      <c r="D13" s="47"/>
      <c r="E13" s="47"/>
    </row>
    <row r="14" spans="1:5" x14ac:dyDescent="0.2">
      <c r="A14" s="40" t="s">
        <v>154</v>
      </c>
      <c r="B14" s="47">
        <v>214</v>
      </c>
      <c r="C14" s="47"/>
      <c r="D14" s="47"/>
      <c r="E14" s="47"/>
    </row>
    <row r="15" spans="1:5" x14ac:dyDescent="0.2">
      <c r="A15" s="40" t="s">
        <v>365</v>
      </c>
      <c r="B15" s="47" t="s">
        <v>209</v>
      </c>
      <c r="C15" s="47"/>
      <c r="D15" s="47"/>
      <c r="E15" s="47"/>
    </row>
    <row r="16" spans="1:5" x14ac:dyDescent="0.2">
      <c r="A16" s="40" t="s">
        <v>156</v>
      </c>
      <c r="B16" s="47" t="s">
        <v>210</v>
      </c>
      <c r="C16" s="47"/>
      <c r="D16" s="47"/>
      <c r="E16" s="47"/>
    </row>
    <row r="17" spans="1:5" x14ac:dyDescent="0.2">
      <c r="A17" s="41" t="s">
        <v>366</v>
      </c>
      <c r="B17" s="47"/>
      <c r="C17" s="47"/>
      <c r="D17" s="47"/>
      <c r="E17" s="47"/>
    </row>
    <row r="18" spans="1:5" x14ac:dyDescent="0.2">
      <c r="A18" s="40" t="s">
        <v>158</v>
      </c>
      <c r="B18" s="48">
        <v>45107</v>
      </c>
      <c r="C18" s="48"/>
      <c r="D18" s="48"/>
      <c r="E18" s="48"/>
    </row>
    <row r="19" spans="1:5" x14ac:dyDescent="0.2">
      <c r="A19" s="40" t="s">
        <v>159</v>
      </c>
      <c r="B19" s="48">
        <v>45015</v>
      </c>
      <c r="C19" s="48"/>
      <c r="D19" s="48"/>
      <c r="E19" s="48"/>
    </row>
    <row r="20" spans="1:5" x14ac:dyDescent="0.2">
      <c r="A20" s="40" t="s">
        <v>160</v>
      </c>
      <c r="B20" s="47" t="s">
        <v>169</v>
      </c>
      <c r="C20" s="47"/>
      <c r="D20" s="47"/>
      <c r="E20" s="47"/>
    </row>
    <row r="21" spans="1:5" x14ac:dyDescent="0.2">
      <c r="A21" s="40" t="s">
        <v>367</v>
      </c>
      <c r="B21" s="47"/>
      <c r="C21" s="47"/>
      <c r="D21" s="47"/>
      <c r="E21" s="47"/>
    </row>
    <row r="23" spans="1:5" x14ac:dyDescent="0.2">
      <c r="A23" s="23" t="str">
        <f>HYPERLINK("#'Factor List'!A1", "Back to Factor List")</f>
        <v>Back to Factor List</v>
      </c>
      <c r="B23" s="23" t="str">
        <f>HYPERLINK("#'Assumptions'!A1", "Assumptions")</f>
        <v>Assumptions</v>
      </c>
    </row>
    <row r="26" spans="1:5" s="56" customFormat="1" ht="38.25" x14ac:dyDescent="0.2">
      <c r="A26" s="55" t="s">
        <v>368</v>
      </c>
      <c r="B26" s="55" t="s">
        <v>379</v>
      </c>
      <c r="C26" s="55" t="s">
        <v>380</v>
      </c>
      <c r="D26" s="55" t="s">
        <v>381</v>
      </c>
      <c r="E26" s="55" t="s">
        <v>382</v>
      </c>
    </row>
    <row r="27" spans="1:5" x14ac:dyDescent="0.2">
      <c r="A27" s="43">
        <v>16</v>
      </c>
      <c r="B27" s="44">
        <v>8.86</v>
      </c>
      <c r="C27" s="44">
        <v>1.57</v>
      </c>
      <c r="D27" s="44">
        <v>0</v>
      </c>
      <c r="E27" s="44">
        <v>0</v>
      </c>
    </row>
    <row r="28" spans="1:5" x14ac:dyDescent="0.2">
      <c r="A28" s="43">
        <v>17</v>
      </c>
      <c r="B28" s="44">
        <v>8.99</v>
      </c>
      <c r="C28" s="44">
        <v>1.6</v>
      </c>
      <c r="D28" s="44">
        <v>0</v>
      </c>
      <c r="E28" s="44">
        <v>0</v>
      </c>
    </row>
    <row r="29" spans="1:5" x14ac:dyDescent="0.2">
      <c r="A29" s="43">
        <v>18</v>
      </c>
      <c r="B29" s="44">
        <v>9.1199999999999992</v>
      </c>
      <c r="C29" s="44">
        <v>1.73</v>
      </c>
      <c r="D29" s="44">
        <v>0</v>
      </c>
      <c r="E29" s="44">
        <v>0</v>
      </c>
    </row>
    <row r="30" spans="1:5" x14ac:dyDescent="0.2">
      <c r="A30" s="43">
        <v>19</v>
      </c>
      <c r="B30" s="44">
        <v>9.25</v>
      </c>
      <c r="C30" s="44">
        <v>1.83</v>
      </c>
      <c r="D30" s="44">
        <v>0</v>
      </c>
      <c r="E30" s="44">
        <v>0</v>
      </c>
    </row>
    <row r="31" spans="1:5" x14ac:dyDescent="0.2">
      <c r="A31" s="43">
        <v>20</v>
      </c>
      <c r="B31" s="44">
        <v>9.3800000000000008</v>
      </c>
      <c r="C31" s="44">
        <v>1.86</v>
      </c>
      <c r="D31" s="44">
        <v>0</v>
      </c>
      <c r="E31" s="44">
        <v>0</v>
      </c>
    </row>
    <row r="32" spans="1:5" x14ac:dyDescent="0.2">
      <c r="A32" s="43">
        <v>21</v>
      </c>
      <c r="B32" s="44">
        <v>9.52</v>
      </c>
      <c r="C32" s="44">
        <v>1.89</v>
      </c>
      <c r="D32" s="44">
        <v>0</v>
      </c>
      <c r="E32" s="44">
        <v>0</v>
      </c>
    </row>
    <row r="33" spans="1:5" x14ac:dyDescent="0.2">
      <c r="A33" s="43">
        <v>22</v>
      </c>
      <c r="B33" s="44">
        <v>9.66</v>
      </c>
      <c r="C33" s="44">
        <v>1.93</v>
      </c>
      <c r="D33" s="44">
        <v>0</v>
      </c>
      <c r="E33" s="44">
        <v>0</v>
      </c>
    </row>
    <row r="34" spans="1:5" x14ac:dyDescent="0.2">
      <c r="A34" s="43">
        <v>23</v>
      </c>
      <c r="B34" s="44">
        <v>9.8000000000000007</v>
      </c>
      <c r="C34" s="44">
        <v>1.96</v>
      </c>
      <c r="D34" s="44">
        <v>0</v>
      </c>
      <c r="E34" s="44">
        <v>0</v>
      </c>
    </row>
    <row r="35" spans="1:5" x14ac:dyDescent="0.2">
      <c r="A35" s="43">
        <v>24</v>
      </c>
      <c r="B35" s="44">
        <v>9.94</v>
      </c>
      <c r="C35" s="44">
        <v>1.99</v>
      </c>
      <c r="D35" s="44">
        <v>0</v>
      </c>
      <c r="E35" s="44">
        <v>0</v>
      </c>
    </row>
    <row r="36" spans="1:5" x14ac:dyDescent="0.2">
      <c r="A36" s="43">
        <v>25</v>
      </c>
      <c r="B36" s="44">
        <v>10.08</v>
      </c>
      <c r="C36" s="44">
        <v>2.02</v>
      </c>
      <c r="D36" s="44">
        <v>0</v>
      </c>
      <c r="E36" s="44">
        <v>0</v>
      </c>
    </row>
    <row r="37" spans="1:5" x14ac:dyDescent="0.2">
      <c r="A37" s="43">
        <v>26</v>
      </c>
      <c r="B37" s="44">
        <v>10.220000000000001</v>
      </c>
      <c r="C37" s="44">
        <v>2.06</v>
      </c>
      <c r="D37" s="44">
        <v>0</v>
      </c>
      <c r="E37" s="44">
        <v>0</v>
      </c>
    </row>
    <row r="38" spans="1:5" x14ac:dyDescent="0.2">
      <c r="A38" s="43">
        <v>27</v>
      </c>
      <c r="B38" s="44">
        <v>10.37</v>
      </c>
      <c r="C38" s="44">
        <v>2.06</v>
      </c>
      <c r="D38" s="44">
        <v>0</v>
      </c>
      <c r="E38" s="44">
        <v>0</v>
      </c>
    </row>
    <row r="39" spans="1:5" x14ac:dyDescent="0.2">
      <c r="A39" s="43">
        <v>28</v>
      </c>
      <c r="B39" s="44">
        <v>10.51</v>
      </c>
      <c r="C39" s="44">
        <v>2.12</v>
      </c>
      <c r="D39" s="44">
        <v>0</v>
      </c>
      <c r="E39" s="44">
        <v>0</v>
      </c>
    </row>
    <row r="40" spans="1:5" x14ac:dyDescent="0.2">
      <c r="A40" s="43">
        <v>29</v>
      </c>
      <c r="B40" s="44">
        <v>10.66</v>
      </c>
      <c r="C40" s="44">
        <v>2.12</v>
      </c>
      <c r="D40" s="44">
        <v>0</v>
      </c>
      <c r="E40" s="44">
        <v>0</v>
      </c>
    </row>
    <row r="41" spans="1:5" x14ac:dyDescent="0.2">
      <c r="A41" s="43">
        <v>30</v>
      </c>
      <c r="B41" s="44">
        <v>10.81</v>
      </c>
      <c r="C41" s="44">
        <v>2.16</v>
      </c>
      <c r="D41" s="44">
        <v>0</v>
      </c>
      <c r="E41" s="44">
        <v>0</v>
      </c>
    </row>
    <row r="42" spans="1:5" x14ac:dyDescent="0.2">
      <c r="A42" s="43">
        <v>31</v>
      </c>
      <c r="B42" s="44">
        <v>10.96</v>
      </c>
      <c r="C42" s="44">
        <v>2.19</v>
      </c>
      <c r="D42" s="44">
        <v>0</v>
      </c>
      <c r="E42" s="44">
        <v>0</v>
      </c>
    </row>
    <row r="43" spans="1:5" x14ac:dyDescent="0.2">
      <c r="A43" s="43">
        <v>32</v>
      </c>
      <c r="B43" s="44">
        <v>11.11</v>
      </c>
      <c r="C43" s="44">
        <v>2.2200000000000002</v>
      </c>
      <c r="D43" s="44">
        <v>0</v>
      </c>
      <c r="E43" s="44">
        <v>0</v>
      </c>
    </row>
    <row r="44" spans="1:5" x14ac:dyDescent="0.2">
      <c r="A44" s="43">
        <v>33</v>
      </c>
      <c r="B44" s="44">
        <v>11.27</v>
      </c>
      <c r="C44" s="44">
        <v>2.25</v>
      </c>
      <c r="D44" s="44">
        <v>0</v>
      </c>
      <c r="E44" s="44">
        <v>0</v>
      </c>
    </row>
    <row r="45" spans="1:5" x14ac:dyDescent="0.2">
      <c r="A45" s="43">
        <v>34</v>
      </c>
      <c r="B45" s="44">
        <v>11.42</v>
      </c>
      <c r="C45" s="44">
        <v>2.29</v>
      </c>
      <c r="D45" s="44">
        <v>0</v>
      </c>
      <c r="E45" s="44">
        <v>0</v>
      </c>
    </row>
    <row r="46" spans="1:5" x14ac:dyDescent="0.2">
      <c r="A46" s="43">
        <v>35</v>
      </c>
      <c r="B46" s="44">
        <v>11.58</v>
      </c>
      <c r="C46" s="44">
        <v>2.3199999999999998</v>
      </c>
      <c r="D46" s="44">
        <v>0</v>
      </c>
      <c r="E46" s="44">
        <v>0</v>
      </c>
    </row>
    <row r="47" spans="1:5" x14ac:dyDescent="0.2">
      <c r="A47" s="43">
        <v>36</v>
      </c>
      <c r="B47" s="44">
        <v>11.74</v>
      </c>
      <c r="C47" s="44">
        <v>2.3199999999999998</v>
      </c>
      <c r="D47" s="44">
        <v>0</v>
      </c>
      <c r="E47" s="44">
        <v>0</v>
      </c>
    </row>
    <row r="48" spans="1:5" x14ac:dyDescent="0.2">
      <c r="A48" s="43">
        <v>37</v>
      </c>
      <c r="B48" s="44">
        <v>11.9</v>
      </c>
      <c r="C48" s="44">
        <v>2.35</v>
      </c>
      <c r="D48" s="44">
        <v>0</v>
      </c>
      <c r="E48" s="44">
        <v>0</v>
      </c>
    </row>
    <row r="49" spans="1:5" x14ac:dyDescent="0.2">
      <c r="A49" s="43">
        <v>38</v>
      </c>
      <c r="B49" s="44">
        <v>12.06</v>
      </c>
      <c r="C49" s="44">
        <v>2.42</v>
      </c>
      <c r="D49" s="44">
        <v>0</v>
      </c>
      <c r="E49" s="44">
        <v>0</v>
      </c>
    </row>
    <row r="50" spans="1:5" x14ac:dyDescent="0.2">
      <c r="A50" s="43">
        <v>39</v>
      </c>
      <c r="B50" s="44">
        <v>12.23</v>
      </c>
      <c r="C50" s="44">
        <v>2.42</v>
      </c>
      <c r="D50" s="44">
        <v>0</v>
      </c>
      <c r="E50" s="44">
        <v>0</v>
      </c>
    </row>
    <row r="51" spans="1:5" x14ac:dyDescent="0.2">
      <c r="A51" s="43">
        <v>40</v>
      </c>
      <c r="B51" s="44">
        <v>12.39</v>
      </c>
      <c r="C51" s="44">
        <v>2.48</v>
      </c>
      <c r="D51" s="44">
        <v>0</v>
      </c>
      <c r="E51" s="44">
        <v>0</v>
      </c>
    </row>
    <row r="52" spans="1:5" x14ac:dyDescent="0.2">
      <c r="A52" s="43">
        <v>41</v>
      </c>
      <c r="B52" s="44">
        <v>12.56</v>
      </c>
      <c r="C52" s="44">
        <v>2.5099999999999998</v>
      </c>
      <c r="D52" s="44">
        <v>0</v>
      </c>
      <c r="E52" s="44">
        <v>0</v>
      </c>
    </row>
    <row r="53" spans="1:5" x14ac:dyDescent="0.2">
      <c r="A53" s="43">
        <v>42</v>
      </c>
      <c r="B53" s="44">
        <v>12.74</v>
      </c>
      <c r="C53" s="44">
        <v>2.5099999999999998</v>
      </c>
      <c r="D53" s="44">
        <v>0</v>
      </c>
      <c r="E53" s="44">
        <v>0</v>
      </c>
    </row>
    <row r="54" spans="1:5" x14ac:dyDescent="0.2">
      <c r="A54" s="43">
        <v>43</v>
      </c>
      <c r="B54" s="44">
        <v>12.91</v>
      </c>
      <c r="C54" s="44">
        <v>2.5499999999999998</v>
      </c>
      <c r="D54" s="44">
        <v>0</v>
      </c>
      <c r="E54" s="44">
        <v>0</v>
      </c>
    </row>
    <row r="55" spans="1:5" x14ac:dyDescent="0.2">
      <c r="A55" s="43">
        <v>44</v>
      </c>
      <c r="B55" s="44">
        <v>13.09</v>
      </c>
      <c r="C55" s="44">
        <v>2.5499999999999998</v>
      </c>
      <c r="D55" s="44">
        <v>0</v>
      </c>
      <c r="E55" s="44">
        <v>0</v>
      </c>
    </row>
    <row r="56" spans="1:5" x14ac:dyDescent="0.2">
      <c r="A56" s="43">
        <v>45</v>
      </c>
      <c r="B56" s="44">
        <v>13.27</v>
      </c>
      <c r="C56" s="44">
        <v>2.58</v>
      </c>
      <c r="D56" s="44">
        <v>0</v>
      </c>
      <c r="E56" s="44">
        <v>0</v>
      </c>
    </row>
    <row r="57" spans="1:5" x14ac:dyDescent="0.2">
      <c r="A57" s="43">
        <v>46</v>
      </c>
      <c r="B57" s="44">
        <v>13.44</v>
      </c>
      <c r="C57" s="44">
        <v>2.61</v>
      </c>
      <c r="D57" s="44">
        <v>0</v>
      </c>
      <c r="E57" s="44">
        <v>0</v>
      </c>
    </row>
    <row r="58" spans="1:5" x14ac:dyDescent="0.2">
      <c r="A58" s="43">
        <v>47</v>
      </c>
      <c r="B58" s="44">
        <v>13.62</v>
      </c>
      <c r="C58" s="44">
        <v>2.64</v>
      </c>
      <c r="D58" s="44">
        <v>0</v>
      </c>
      <c r="E58" s="44">
        <v>0</v>
      </c>
    </row>
    <row r="59" spans="1:5" x14ac:dyDescent="0.2">
      <c r="A59" s="43">
        <v>48</v>
      </c>
      <c r="B59" s="44">
        <v>13.8</v>
      </c>
      <c r="C59" s="44">
        <v>2.68</v>
      </c>
      <c r="D59" s="44">
        <v>0</v>
      </c>
      <c r="E59" s="44">
        <v>0</v>
      </c>
    </row>
    <row r="60" spans="1:5" x14ac:dyDescent="0.2">
      <c r="A60" s="43">
        <v>49</v>
      </c>
      <c r="B60" s="44">
        <v>13.98</v>
      </c>
      <c r="C60" s="44">
        <v>2.68</v>
      </c>
      <c r="D60" s="44">
        <v>0</v>
      </c>
      <c r="E60" s="44">
        <v>0</v>
      </c>
    </row>
    <row r="61" spans="1:5" x14ac:dyDescent="0.2">
      <c r="A61" s="43">
        <v>50</v>
      </c>
      <c r="B61" s="44">
        <v>14.16</v>
      </c>
      <c r="C61" s="44">
        <v>2.71</v>
      </c>
      <c r="D61" s="44">
        <v>0</v>
      </c>
      <c r="E61" s="44">
        <v>0</v>
      </c>
    </row>
    <row r="62" spans="1:5" x14ac:dyDescent="0.2">
      <c r="A62" s="43">
        <v>51</v>
      </c>
      <c r="B62" s="44">
        <v>14.34</v>
      </c>
      <c r="C62" s="44">
        <v>2.71</v>
      </c>
      <c r="D62" s="44">
        <v>0</v>
      </c>
      <c r="E62" s="44">
        <v>0</v>
      </c>
    </row>
    <row r="63" spans="1:5" x14ac:dyDescent="0.2">
      <c r="A63" s="43">
        <v>52</v>
      </c>
      <c r="B63" s="44">
        <v>14.52</v>
      </c>
      <c r="C63" s="44">
        <v>2.71</v>
      </c>
      <c r="D63" s="44">
        <v>0</v>
      </c>
      <c r="E63" s="44">
        <v>0</v>
      </c>
    </row>
    <row r="64" spans="1:5" x14ac:dyDescent="0.2">
      <c r="A64" s="43">
        <v>53</v>
      </c>
      <c r="B64" s="44">
        <v>14.69</v>
      </c>
      <c r="C64" s="44">
        <v>2.74</v>
      </c>
      <c r="D64" s="44">
        <v>0</v>
      </c>
      <c r="E64" s="44">
        <v>0</v>
      </c>
    </row>
    <row r="65" spans="1:5" x14ac:dyDescent="0.2">
      <c r="A65" s="43">
        <v>54</v>
      </c>
      <c r="B65" s="44">
        <v>14.86</v>
      </c>
      <c r="C65" s="44">
        <v>2.78</v>
      </c>
      <c r="D65" s="44">
        <v>0</v>
      </c>
      <c r="E65" s="44">
        <v>0</v>
      </c>
    </row>
    <row r="66" spans="1:5" x14ac:dyDescent="0.2">
      <c r="A66" s="43">
        <v>55</v>
      </c>
      <c r="B66" s="44">
        <v>15.04</v>
      </c>
      <c r="C66" s="44">
        <v>2.74</v>
      </c>
      <c r="D66" s="44">
        <v>0</v>
      </c>
      <c r="E66" s="44">
        <v>0</v>
      </c>
    </row>
    <row r="67" spans="1:5" x14ac:dyDescent="0.2">
      <c r="A67" s="43">
        <v>56</v>
      </c>
      <c r="B67" s="44">
        <v>15.21</v>
      </c>
      <c r="C67" s="44">
        <v>2.78</v>
      </c>
      <c r="D67" s="44">
        <v>0</v>
      </c>
      <c r="E67" s="44">
        <v>0</v>
      </c>
    </row>
    <row r="68" spans="1:5" x14ac:dyDescent="0.2">
      <c r="A68" s="43">
        <v>57</v>
      </c>
      <c r="B68" s="44">
        <v>15.39</v>
      </c>
      <c r="C68" s="44">
        <v>2.74</v>
      </c>
      <c r="D68" s="44">
        <v>0</v>
      </c>
      <c r="E68" s="44">
        <v>0</v>
      </c>
    </row>
    <row r="69" spans="1:5" x14ac:dyDescent="0.2">
      <c r="A69" s="43">
        <v>58</v>
      </c>
      <c r="B69" s="44">
        <v>15.57</v>
      </c>
      <c r="C69" s="44">
        <v>2.74</v>
      </c>
      <c r="D69" s="44">
        <v>0</v>
      </c>
      <c r="E69" s="44">
        <v>0</v>
      </c>
    </row>
    <row r="70" spans="1:5" x14ac:dyDescent="0.2">
      <c r="A70" s="43">
        <v>59</v>
      </c>
      <c r="B70" s="44">
        <v>15.75</v>
      </c>
      <c r="C70" s="44">
        <v>2.74</v>
      </c>
      <c r="D70" s="44">
        <v>0</v>
      </c>
      <c r="E70" s="44">
        <v>0</v>
      </c>
    </row>
    <row r="71" spans="1:5" x14ac:dyDescent="0.2">
      <c r="A71" s="43">
        <v>60</v>
      </c>
      <c r="B71" s="44">
        <v>15.95</v>
      </c>
      <c r="C71" s="44">
        <v>2.74</v>
      </c>
      <c r="D71" s="44">
        <v>0</v>
      </c>
      <c r="E71" s="44">
        <v>0</v>
      </c>
    </row>
    <row r="72" spans="1:5" x14ac:dyDescent="0.2">
      <c r="A72" s="43">
        <v>61</v>
      </c>
      <c r="B72" s="44">
        <v>16.16</v>
      </c>
      <c r="C72" s="44">
        <v>2.71</v>
      </c>
      <c r="D72" s="44">
        <v>0</v>
      </c>
      <c r="E72" s="44">
        <v>0</v>
      </c>
    </row>
    <row r="73" spans="1:5" x14ac:dyDescent="0.2">
      <c r="A73" s="43">
        <v>62</v>
      </c>
      <c r="B73" s="44">
        <v>16.38</v>
      </c>
      <c r="C73" s="44">
        <v>2.74</v>
      </c>
      <c r="D73" s="44">
        <v>0</v>
      </c>
      <c r="E73" s="44">
        <v>0</v>
      </c>
    </row>
    <row r="74" spans="1:5" x14ac:dyDescent="0.2">
      <c r="A74" s="43">
        <v>63</v>
      </c>
      <c r="B74" s="44">
        <v>16.63</v>
      </c>
      <c r="C74" s="44">
        <v>2.71</v>
      </c>
      <c r="D74" s="44">
        <v>0</v>
      </c>
      <c r="E74" s="44">
        <v>0</v>
      </c>
    </row>
    <row r="75" spans="1:5" x14ac:dyDescent="0.2">
      <c r="A75" s="43">
        <v>64</v>
      </c>
      <c r="B75" s="44">
        <v>16.91</v>
      </c>
      <c r="C75" s="44">
        <v>2.68</v>
      </c>
      <c r="D75" s="44">
        <v>0</v>
      </c>
      <c r="E75" s="44">
        <v>0</v>
      </c>
    </row>
    <row r="76" spans="1:5" x14ac:dyDescent="0.2">
      <c r="A76" s="43">
        <v>65</v>
      </c>
      <c r="B76" s="44">
        <v>17.2</v>
      </c>
      <c r="C76" s="44">
        <v>2.68</v>
      </c>
      <c r="D76" s="44">
        <v>0</v>
      </c>
      <c r="E76" s="44">
        <v>0</v>
      </c>
    </row>
    <row r="77" spans="1:5" x14ac:dyDescent="0.2">
      <c r="A77" s="43">
        <v>66</v>
      </c>
      <c r="B77" s="44">
        <v>17.510000000000002</v>
      </c>
      <c r="C77" s="44">
        <v>2.68</v>
      </c>
      <c r="D77" s="44">
        <v>0</v>
      </c>
      <c r="E77" s="44">
        <v>0</v>
      </c>
    </row>
    <row r="78" spans="1:5" x14ac:dyDescent="0.2">
      <c r="A78" s="43">
        <v>67</v>
      </c>
      <c r="B78" s="44">
        <v>17.16</v>
      </c>
      <c r="C78" s="44">
        <v>2.64</v>
      </c>
      <c r="D78" s="44">
        <v>0</v>
      </c>
      <c r="E78" s="44">
        <v>0</v>
      </c>
    </row>
    <row r="79" spans="1:5" x14ac:dyDescent="0.2">
      <c r="A79" s="43">
        <v>68</v>
      </c>
      <c r="B79" s="44">
        <v>16.47</v>
      </c>
      <c r="C79" s="44">
        <v>2.61</v>
      </c>
      <c r="D79" s="44">
        <v>0</v>
      </c>
      <c r="E79" s="44">
        <v>0</v>
      </c>
    </row>
    <row r="80" spans="1:5" x14ac:dyDescent="0.2">
      <c r="A80" s="43">
        <v>69</v>
      </c>
      <c r="B80" s="44">
        <v>15.78</v>
      </c>
      <c r="C80" s="44">
        <v>2.58</v>
      </c>
      <c r="D80" s="44">
        <v>0</v>
      </c>
      <c r="E80" s="44">
        <v>0</v>
      </c>
    </row>
    <row r="81" spans="1:5" x14ac:dyDescent="0.2">
      <c r="A81" s="43">
        <v>70</v>
      </c>
      <c r="B81" s="44">
        <v>15.09</v>
      </c>
      <c r="C81" s="44">
        <v>2.5499999999999998</v>
      </c>
      <c r="D81" s="44">
        <v>0</v>
      </c>
      <c r="E81" s="44">
        <v>0</v>
      </c>
    </row>
    <row r="82" spans="1:5" x14ac:dyDescent="0.2">
      <c r="A82" s="43">
        <v>71</v>
      </c>
      <c r="B82" s="44">
        <v>14.4</v>
      </c>
      <c r="C82" s="44">
        <v>2.5099999999999998</v>
      </c>
      <c r="D82" s="44">
        <v>0</v>
      </c>
      <c r="E82" s="44">
        <v>0</v>
      </c>
    </row>
    <row r="83" spans="1:5" x14ac:dyDescent="0.2">
      <c r="A83" s="43">
        <v>72</v>
      </c>
      <c r="B83" s="44">
        <v>13.72</v>
      </c>
      <c r="C83" s="44">
        <v>2.4700000000000002</v>
      </c>
      <c r="D83" s="44">
        <v>0</v>
      </c>
      <c r="E83" s="44">
        <v>0</v>
      </c>
    </row>
    <row r="84" spans="1:5" x14ac:dyDescent="0.2">
      <c r="A84" s="43">
        <v>73</v>
      </c>
      <c r="B84" s="44">
        <v>13.04</v>
      </c>
      <c r="C84" s="44">
        <v>2.42</v>
      </c>
      <c r="D84" s="44">
        <v>0</v>
      </c>
      <c r="E84" s="44">
        <v>0</v>
      </c>
    </row>
    <row r="85" spans="1:5" x14ac:dyDescent="0.2">
      <c r="A85" s="43">
        <v>74</v>
      </c>
      <c r="B85" s="44">
        <v>12.38</v>
      </c>
      <c r="C85" s="44">
        <v>2.36</v>
      </c>
      <c r="D85" s="44">
        <v>0</v>
      </c>
      <c r="E85" s="44">
        <v>0</v>
      </c>
    </row>
  </sheetData>
  <sheetProtection algorithmName="SHA-512" hashValue="b0riUR/qYp4t1lzj9mDkhdCC/zJsoA53tWZYhdElK+BPJvc4gpV5HxCi23DjPK7q94pdYft13GjRINI5xKUNgA==" saltValue="OvZbf6hIHaIA+/f3wI7ShA==" spinCount="100000" sheet="1" objects="1" scenarios="1"/>
  <conditionalFormatting sqref="A6:A21">
    <cfRule type="expression" dxfId="441" priority="1" stopIfTrue="1">
      <formula>MOD(ROW(),2)=0</formula>
    </cfRule>
    <cfRule type="expression" dxfId="440" priority="2" stopIfTrue="1">
      <formula>MOD(ROW(),2)&lt;&gt;0</formula>
    </cfRule>
  </conditionalFormatting>
  <conditionalFormatting sqref="A26:A85">
    <cfRule type="expression" dxfId="439" priority="5" stopIfTrue="1">
      <formula>MOD(ROW(),2)=0</formula>
    </cfRule>
    <cfRule type="expression" dxfId="438" priority="6" stopIfTrue="1">
      <formula>MOD(ROW(),2)&lt;&gt;0</formula>
    </cfRule>
  </conditionalFormatting>
  <conditionalFormatting sqref="B6:E21">
    <cfRule type="expression" dxfId="437" priority="3" stopIfTrue="1">
      <formula>MOD(ROW(),2)=0</formula>
    </cfRule>
    <cfRule type="expression" dxfId="436" priority="4" stopIfTrue="1">
      <formula>MOD(ROW(),2)&lt;&gt;0</formula>
    </cfRule>
  </conditionalFormatting>
  <conditionalFormatting sqref="B26:E85">
    <cfRule type="expression" dxfId="435" priority="7" stopIfTrue="1">
      <formula>MOD(ROW(),2)=0</formula>
    </cfRule>
    <cfRule type="expression" dxfId="434" priority="8" stopIfTrue="1">
      <formula>MOD(ROW(),2)&lt;&gt;0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3D9E-D30C-4C9D-977A-0960A313CEF5}">
  <sheetPr codeName="Sheet4">
    <tabColor theme="2" tint="0.59999389629810485"/>
  </sheetPr>
  <dimension ref="A1:B16"/>
  <sheetViews>
    <sheetView showGridLines="0" showRowColHeaders="0" zoomScaleNormal="100" workbookViewId="0">
      <selection activeCell="B17" sqref="B17"/>
    </sheetView>
  </sheetViews>
  <sheetFormatPr defaultColWidth="9.140625" defaultRowHeight="15" x14ac:dyDescent="0.2"/>
  <cols>
    <col min="1" max="1" width="16.5703125" style="12" customWidth="1"/>
    <col min="2" max="2" width="120.5703125" style="1" customWidth="1"/>
    <col min="3" max="16384" width="9.140625" style="1"/>
  </cols>
  <sheetData>
    <row r="1" spans="1:2" ht="20.25" x14ac:dyDescent="0.3">
      <c r="A1" s="11" t="s">
        <v>0</v>
      </c>
    </row>
    <row r="2" spans="1:2" ht="15.75" x14ac:dyDescent="0.25">
      <c r="A2" s="13" t="s">
        <v>1</v>
      </c>
      <c r="B2" s="3" t="str">
        <f>wb_title</f>
        <v>LGPS_NI - Consolidated Factor Spreadsheet</v>
      </c>
    </row>
    <row r="3" spans="1:2" ht="15.75" x14ac:dyDescent="0.25">
      <c r="A3" s="13" t="s">
        <v>2</v>
      </c>
      <c r="B3" s="3" t="s">
        <v>7</v>
      </c>
    </row>
    <row r="6" spans="1:2" ht="15.75" x14ac:dyDescent="0.25">
      <c r="A6" s="17" t="str">
        <f>"Purpose of the " &amp; client_name &amp; " Consolidated Factor Spreadsheet"</f>
        <v>Purpose of the DfC Consolidated Factor Spreadsheet</v>
      </c>
      <c r="B6" s="7"/>
    </row>
    <row r="7" spans="1:2" x14ac:dyDescent="0.2">
      <c r="A7" s="18"/>
      <c r="B7" s="8"/>
    </row>
    <row r="8" spans="1:2" ht="120" x14ac:dyDescent="0.2">
      <c r="A8" s="18"/>
      <c r="B8" s="9" t="str">
        <f>"This spreadsheet is provided by GAD at the request of " &amp; client_name &amp; " ('" &amp; client_abbr &amp; "').  Its purpose is to set out in one place for convenience the actuarial factors provided by GAD to " &amp; client_abbr &amp; " from time to time in respect of " &amp; scheme_name &amp; _xlfn._LONGTEXT("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 &amp; client_abbr &amp; ")]."</f>
        <v>This spreadsheet is provided by GAD at the request of DfC ('Department for Communities').  Its purpose is to set out in one place for convenience the actuarial factors provided by GAD to Department for Communities from time to time in respect of Local Government Pension Scheme (Northern Ireland)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Department for Communities)].</v>
      </c>
    </row>
    <row r="9" spans="1:2" ht="30" x14ac:dyDescent="0.2">
      <c r="A9" s="18"/>
      <c r="B9" s="9" t="str">
        <f>"GAD has no liability for any changes made to this spreadsheet whilst being used by " &amp; client_abbr &amp; " or any other third party."</f>
        <v>GAD has no liability for any changes made to this spreadsheet whilst being used by Department for Communities or any other third party.</v>
      </c>
    </row>
    <row r="10" spans="1:2" x14ac:dyDescent="0.2">
      <c r="A10" s="18"/>
      <c r="B10" s="9" t="s">
        <v>32</v>
      </c>
    </row>
    <row r="11" spans="1:2" x14ac:dyDescent="0.2">
      <c r="A11" s="19"/>
      <c r="B11" s="10" t="s">
        <v>33</v>
      </c>
    </row>
    <row r="13" spans="1:2" ht="15.75" x14ac:dyDescent="0.25">
      <c r="A13" s="26"/>
      <c r="B13" s="27"/>
    </row>
    <row r="14" spans="1:2" x14ac:dyDescent="0.2">
      <c r="A14" s="28"/>
      <c r="B14" s="27"/>
    </row>
    <row r="15" spans="1:2" x14ac:dyDescent="0.2">
      <c r="A15" s="28"/>
      <c r="B15" s="29"/>
    </row>
    <row r="16" spans="1:2" x14ac:dyDescent="0.2">
      <c r="A16" s="28"/>
      <c r="B16" s="29"/>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7EA83-2B12-48EA-8AB8-707BC000DDF2}">
  <sheetPr codeName="Sheet22"/>
  <dimension ref="A1:E85"/>
  <sheetViews>
    <sheetView showGridLines="0" workbookViewId="0">
      <selection activeCell="A6" sqref="A6"/>
    </sheetView>
  </sheetViews>
  <sheetFormatPr defaultRowHeight="12.75" x14ac:dyDescent="0.2"/>
  <cols>
    <col min="1" max="1" width="27.5703125" customWidth="1"/>
    <col min="2" max="5" width="18.570312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TV In (non-club) - x-215</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194</v>
      </c>
      <c r="C9" s="47"/>
      <c r="D9" s="47"/>
      <c r="E9" s="47"/>
    </row>
    <row r="10" spans="1:5" x14ac:dyDescent="0.2">
      <c r="A10" s="40" t="s">
        <v>6</v>
      </c>
      <c r="B10" s="47" t="s">
        <v>387</v>
      </c>
      <c r="C10" s="47"/>
      <c r="D10" s="47"/>
      <c r="E10" s="47"/>
    </row>
    <row r="11" spans="1:5" x14ac:dyDescent="0.2">
      <c r="A11" s="40" t="s">
        <v>151</v>
      </c>
      <c r="B11" s="47" t="s">
        <v>170</v>
      </c>
      <c r="C11" s="47"/>
      <c r="D11" s="47"/>
      <c r="E11" s="47"/>
    </row>
    <row r="12" spans="1:5" x14ac:dyDescent="0.2">
      <c r="A12" s="40" t="s">
        <v>152</v>
      </c>
      <c r="B12" s="47" t="s">
        <v>196</v>
      </c>
      <c r="C12" s="47"/>
      <c r="D12" s="47"/>
      <c r="E12" s="47"/>
    </row>
    <row r="13" spans="1:5" x14ac:dyDescent="0.2">
      <c r="A13" s="40" t="s">
        <v>364</v>
      </c>
      <c r="B13" s="47">
        <v>0</v>
      </c>
      <c r="C13" s="47"/>
      <c r="D13" s="47"/>
      <c r="E13" s="47"/>
    </row>
    <row r="14" spans="1:5" x14ac:dyDescent="0.2">
      <c r="A14" s="40" t="s">
        <v>154</v>
      </c>
      <c r="B14" s="47">
        <v>215</v>
      </c>
      <c r="C14" s="47"/>
      <c r="D14" s="47"/>
      <c r="E14" s="47"/>
    </row>
    <row r="15" spans="1:5" x14ac:dyDescent="0.2">
      <c r="A15" s="40" t="s">
        <v>365</v>
      </c>
      <c r="B15" s="47" t="s">
        <v>212</v>
      </c>
      <c r="C15" s="47"/>
      <c r="D15" s="47"/>
      <c r="E15" s="47"/>
    </row>
    <row r="16" spans="1:5" x14ac:dyDescent="0.2">
      <c r="A16" s="40" t="s">
        <v>156</v>
      </c>
      <c r="B16" s="47" t="s">
        <v>213</v>
      </c>
      <c r="C16" s="47"/>
      <c r="D16" s="47"/>
      <c r="E16" s="47"/>
    </row>
    <row r="17" spans="1:5" x14ac:dyDescent="0.2">
      <c r="A17" s="41" t="s">
        <v>366</v>
      </c>
      <c r="B17" s="47"/>
      <c r="C17" s="47"/>
      <c r="D17" s="47"/>
      <c r="E17" s="47"/>
    </row>
    <row r="18" spans="1:5" x14ac:dyDescent="0.2">
      <c r="A18" s="40" t="s">
        <v>158</v>
      </c>
      <c r="B18" s="48">
        <v>45107</v>
      </c>
      <c r="C18" s="48"/>
      <c r="D18" s="48"/>
      <c r="E18" s="48"/>
    </row>
    <row r="19" spans="1:5" x14ac:dyDescent="0.2">
      <c r="A19" s="40" t="s">
        <v>159</v>
      </c>
      <c r="B19" s="48">
        <v>45015</v>
      </c>
      <c r="C19" s="48"/>
      <c r="D19" s="48"/>
      <c r="E19" s="48"/>
    </row>
    <row r="20" spans="1:5" x14ac:dyDescent="0.2">
      <c r="A20" s="40" t="s">
        <v>160</v>
      </c>
      <c r="B20" s="47" t="s">
        <v>169</v>
      </c>
      <c r="C20" s="47"/>
      <c r="D20" s="47"/>
      <c r="E20" s="47"/>
    </row>
    <row r="21" spans="1:5" x14ac:dyDescent="0.2">
      <c r="A21" s="40" t="s">
        <v>367</v>
      </c>
      <c r="B21" s="47"/>
      <c r="C21" s="47"/>
      <c r="D21" s="47"/>
      <c r="E21" s="47"/>
    </row>
    <row r="23" spans="1:5" x14ac:dyDescent="0.2">
      <c r="A23" s="23" t="str">
        <f>HYPERLINK("#'Factor List'!A1", "Back to Factor List")</f>
        <v>Back to Factor List</v>
      </c>
      <c r="B23" s="23" t="str">
        <f>HYPERLINK("#'Assumptions'!A1", "Assumptions")</f>
        <v>Assumptions</v>
      </c>
    </row>
    <row r="26" spans="1:5" s="56" customFormat="1" ht="38.25" x14ac:dyDescent="0.2">
      <c r="A26" s="55" t="s">
        <v>368</v>
      </c>
      <c r="B26" s="55" t="s">
        <v>379</v>
      </c>
      <c r="C26" s="55" t="s">
        <v>380</v>
      </c>
      <c r="D26" s="55" t="s">
        <v>381</v>
      </c>
      <c r="E26" s="55" t="s">
        <v>382</v>
      </c>
    </row>
    <row r="27" spans="1:5" x14ac:dyDescent="0.2">
      <c r="A27" s="43">
        <v>16</v>
      </c>
      <c r="B27" s="44">
        <v>8.86</v>
      </c>
      <c r="C27" s="44">
        <v>1.57</v>
      </c>
      <c r="D27" s="44">
        <v>0</v>
      </c>
      <c r="E27" s="44">
        <v>0</v>
      </c>
    </row>
    <row r="28" spans="1:5" x14ac:dyDescent="0.2">
      <c r="A28" s="43">
        <v>17</v>
      </c>
      <c r="B28" s="44">
        <v>8.99</v>
      </c>
      <c r="C28" s="44">
        <v>1.6</v>
      </c>
      <c r="D28" s="44">
        <v>0</v>
      </c>
      <c r="E28" s="44">
        <v>0</v>
      </c>
    </row>
    <row r="29" spans="1:5" x14ac:dyDescent="0.2">
      <c r="A29" s="43">
        <v>18</v>
      </c>
      <c r="B29" s="44">
        <v>9.1199999999999992</v>
      </c>
      <c r="C29" s="44">
        <v>1.73</v>
      </c>
      <c r="D29" s="44">
        <v>0</v>
      </c>
      <c r="E29" s="44">
        <v>0</v>
      </c>
    </row>
    <row r="30" spans="1:5" x14ac:dyDescent="0.2">
      <c r="A30" s="43">
        <v>19</v>
      </c>
      <c r="B30" s="44">
        <v>9.25</v>
      </c>
      <c r="C30" s="44">
        <v>1.83</v>
      </c>
      <c r="D30" s="44">
        <v>0</v>
      </c>
      <c r="E30" s="44">
        <v>0</v>
      </c>
    </row>
    <row r="31" spans="1:5" x14ac:dyDescent="0.2">
      <c r="A31" s="43">
        <v>20</v>
      </c>
      <c r="B31" s="44">
        <v>9.3800000000000008</v>
      </c>
      <c r="C31" s="44">
        <v>1.86</v>
      </c>
      <c r="D31" s="44">
        <v>0</v>
      </c>
      <c r="E31" s="44">
        <v>0</v>
      </c>
    </row>
    <row r="32" spans="1:5" x14ac:dyDescent="0.2">
      <c r="A32" s="43">
        <v>21</v>
      </c>
      <c r="B32" s="44">
        <v>9.52</v>
      </c>
      <c r="C32" s="44">
        <v>1.89</v>
      </c>
      <c r="D32" s="44">
        <v>0</v>
      </c>
      <c r="E32" s="44">
        <v>0</v>
      </c>
    </row>
    <row r="33" spans="1:5" x14ac:dyDescent="0.2">
      <c r="A33" s="43">
        <v>22</v>
      </c>
      <c r="B33" s="44">
        <v>9.66</v>
      </c>
      <c r="C33" s="44">
        <v>1.93</v>
      </c>
      <c r="D33" s="44">
        <v>0</v>
      </c>
      <c r="E33" s="44">
        <v>0</v>
      </c>
    </row>
    <row r="34" spans="1:5" x14ac:dyDescent="0.2">
      <c r="A34" s="43">
        <v>23</v>
      </c>
      <c r="B34" s="44">
        <v>9.8000000000000007</v>
      </c>
      <c r="C34" s="44">
        <v>1.96</v>
      </c>
      <c r="D34" s="44">
        <v>0</v>
      </c>
      <c r="E34" s="44">
        <v>0</v>
      </c>
    </row>
    <row r="35" spans="1:5" x14ac:dyDescent="0.2">
      <c r="A35" s="43">
        <v>24</v>
      </c>
      <c r="B35" s="44">
        <v>9.94</v>
      </c>
      <c r="C35" s="44">
        <v>1.99</v>
      </c>
      <c r="D35" s="44">
        <v>0</v>
      </c>
      <c r="E35" s="44">
        <v>0</v>
      </c>
    </row>
    <row r="36" spans="1:5" x14ac:dyDescent="0.2">
      <c r="A36" s="43">
        <v>25</v>
      </c>
      <c r="B36" s="44">
        <v>10.08</v>
      </c>
      <c r="C36" s="44">
        <v>2.02</v>
      </c>
      <c r="D36" s="44">
        <v>0</v>
      </c>
      <c r="E36" s="44">
        <v>0</v>
      </c>
    </row>
    <row r="37" spans="1:5" x14ac:dyDescent="0.2">
      <c r="A37" s="43">
        <v>26</v>
      </c>
      <c r="B37" s="44">
        <v>10.220000000000001</v>
      </c>
      <c r="C37" s="44">
        <v>2.06</v>
      </c>
      <c r="D37" s="44">
        <v>0</v>
      </c>
      <c r="E37" s="44">
        <v>0</v>
      </c>
    </row>
    <row r="38" spans="1:5" x14ac:dyDescent="0.2">
      <c r="A38" s="43">
        <v>27</v>
      </c>
      <c r="B38" s="44">
        <v>10.37</v>
      </c>
      <c r="C38" s="44">
        <v>2.06</v>
      </c>
      <c r="D38" s="44">
        <v>0</v>
      </c>
      <c r="E38" s="44">
        <v>0</v>
      </c>
    </row>
    <row r="39" spans="1:5" x14ac:dyDescent="0.2">
      <c r="A39" s="43">
        <v>28</v>
      </c>
      <c r="B39" s="44">
        <v>10.51</v>
      </c>
      <c r="C39" s="44">
        <v>2.12</v>
      </c>
      <c r="D39" s="44">
        <v>0</v>
      </c>
      <c r="E39" s="44">
        <v>0</v>
      </c>
    </row>
    <row r="40" spans="1:5" x14ac:dyDescent="0.2">
      <c r="A40" s="43">
        <v>29</v>
      </c>
      <c r="B40" s="44">
        <v>10.66</v>
      </c>
      <c r="C40" s="44">
        <v>2.12</v>
      </c>
      <c r="D40" s="44">
        <v>0</v>
      </c>
      <c r="E40" s="44">
        <v>0</v>
      </c>
    </row>
    <row r="41" spans="1:5" x14ac:dyDescent="0.2">
      <c r="A41" s="43">
        <v>30</v>
      </c>
      <c r="B41" s="44">
        <v>10.81</v>
      </c>
      <c r="C41" s="44">
        <v>2.16</v>
      </c>
      <c r="D41" s="44">
        <v>0</v>
      </c>
      <c r="E41" s="44">
        <v>0</v>
      </c>
    </row>
    <row r="42" spans="1:5" x14ac:dyDescent="0.2">
      <c r="A42" s="43">
        <v>31</v>
      </c>
      <c r="B42" s="44">
        <v>10.96</v>
      </c>
      <c r="C42" s="44">
        <v>2.19</v>
      </c>
      <c r="D42" s="44">
        <v>0</v>
      </c>
      <c r="E42" s="44">
        <v>0</v>
      </c>
    </row>
    <row r="43" spans="1:5" x14ac:dyDescent="0.2">
      <c r="A43" s="43">
        <v>32</v>
      </c>
      <c r="B43" s="44">
        <v>11.11</v>
      </c>
      <c r="C43" s="44">
        <v>2.2200000000000002</v>
      </c>
      <c r="D43" s="44">
        <v>0</v>
      </c>
      <c r="E43" s="44">
        <v>0</v>
      </c>
    </row>
    <row r="44" spans="1:5" x14ac:dyDescent="0.2">
      <c r="A44" s="43">
        <v>33</v>
      </c>
      <c r="B44" s="44">
        <v>11.27</v>
      </c>
      <c r="C44" s="44">
        <v>2.25</v>
      </c>
      <c r="D44" s="44">
        <v>0</v>
      </c>
      <c r="E44" s="44">
        <v>0</v>
      </c>
    </row>
    <row r="45" spans="1:5" x14ac:dyDescent="0.2">
      <c r="A45" s="43">
        <v>34</v>
      </c>
      <c r="B45" s="44">
        <v>11.42</v>
      </c>
      <c r="C45" s="44">
        <v>2.29</v>
      </c>
      <c r="D45" s="44">
        <v>0</v>
      </c>
      <c r="E45" s="44">
        <v>0</v>
      </c>
    </row>
    <row r="46" spans="1:5" x14ac:dyDescent="0.2">
      <c r="A46" s="43">
        <v>35</v>
      </c>
      <c r="B46" s="44">
        <v>11.58</v>
      </c>
      <c r="C46" s="44">
        <v>2.3199999999999998</v>
      </c>
      <c r="D46" s="44">
        <v>0</v>
      </c>
      <c r="E46" s="44">
        <v>0</v>
      </c>
    </row>
    <row r="47" spans="1:5" x14ac:dyDescent="0.2">
      <c r="A47" s="43">
        <v>36</v>
      </c>
      <c r="B47" s="44">
        <v>11.74</v>
      </c>
      <c r="C47" s="44">
        <v>2.3199999999999998</v>
      </c>
      <c r="D47" s="44">
        <v>0</v>
      </c>
      <c r="E47" s="44">
        <v>0</v>
      </c>
    </row>
    <row r="48" spans="1:5" x14ac:dyDescent="0.2">
      <c r="A48" s="43">
        <v>37</v>
      </c>
      <c r="B48" s="44">
        <v>11.9</v>
      </c>
      <c r="C48" s="44">
        <v>2.35</v>
      </c>
      <c r="D48" s="44">
        <v>0</v>
      </c>
      <c r="E48" s="44">
        <v>0</v>
      </c>
    </row>
    <row r="49" spans="1:5" x14ac:dyDescent="0.2">
      <c r="A49" s="43">
        <v>38</v>
      </c>
      <c r="B49" s="44">
        <v>12.06</v>
      </c>
      <c r="C49" s="44">
        <v>2.42</v>
      </c>
      <c r="D49" s="44">
        <v>0</v>
      </c>
      <c r="E49" s="44">
        <v>0</v>
      </c>
    </row>
    <row r="50" spans="1:5" x14ac:dyDescent="0.2">
      <c r="A50" s="43">
        <v>39</v>
      </c>
      <c r="B50" s="44">
        <v>12.23</v>
      </c>
      <c r="C50" s="44">
        <v>2.42</v>
      </c>
      <c r="D50" s="44">
        <v>0</v>
      </c>
      <c r="E50" s="44">
        <v>0</v>
      </c>
    </row>
    <row r="51" spans="1:5" x14ac:dyDescent="0.2">
      <c r="A51" s="43">
        <v>40</v>
      </c>
      <c r="B51" s="44">
        <v>12.39</v>
      </c>
      <c r="C51" s="44">
        <v>2.48</v>
      </c>
      <c r="D51" s="44">
        <v>0</v>
      </c>
      <c r="E51" s="44">
        <v>0</v>
      </c>
    </row>
    <row r="52" spans="1:5" x14ac:dyDescent="0.2">
      <c r="A52" s="43">
        <v>41</v>
      </c>
      <c r="B52" s="44">
        <v>12.56</v>
      </c>
      <c r="C52" s="44">
        <v>2.5099999999999998</v>
      </c>
      <c r="D52" s="44">
        <v>0</v>
      </c>
      <c r="E52" s="44">
        <v>0</v>
      </c>
    </row>
    <row r="53" spans="1:5" x14ac:dyDescent="0.2">
      <c r="A53" s="43">
        <v>42</v>
      </c>
      <c r="B53" s="44">
        <v>12.74</v>
      </c>
      <c r="C53" s="44">
        <v>2.5099999999999998</v>
      </c>
      <c r="D53" s="44">
        <v>0</v>
      </c>
      <c r="E53" s="44">
        <v>0</v>
      </c>
    </row>
    <row r="54" spans="1:5" x14ac:dyDescent="0.2">
      <c r="A54" s="43">
        <v>43</v>
      </c>
      <c r="B54" s="44">
        <v>12.91</v>
      </c>
      <c r="C54" s="44">
        <v>2.5499999999999998</v>
      </c>
      <c r="D54" s="44">
        <v>0</v>
      </c>
      <c r="E54" s="44">
        <v>0</v>
      </c>
    </row>
    <row r="55" spans="1:5" x14ac:dyDescent="0.2">
      <c r="A55" s="43">
        <v>44</v>
      </c>
      <c r="B55" s="44">
        <v>13.09</v>
      </c>
      <c r="C55" s="44">
        <v>2.5499999999999998</v>
      </c>
      <c r="D55" s="44">
        <v>0</v>
      </c>
      <c r="E55" s="44">
        <v>0</v>
      </c>
    </row>
    <row r="56" spans="1:5" x14ac:dyDescent="0.2">
      <c r="A56" s="43">
        <v>45</v>
      </c>
      <c r="B56" s="44">
        <v>13.27</v>
      </c>
      <c r="C56" s="44">
        <v>2.58</v>
      </c>
      <c r="D56" s="44">
        <v>0</v>
      </c>
      <c r="E56" s="44">
        <v>0</v>
      </c>
    </row>
    <row r="57" spans="1:5" x14ac:dyDescent="0.2">
      <c r="A57" s="43">
        <v>46</v>
      </c>
      <c r="B57" s="44">
        <v>13.44</v>
      </c>
      <c r="C57" s="44">
        <v>2.61</v>
      </c>
      <c r="D57" s="44">
        <v>0</v>
      </c>
      <c r="E57" s="44">
        <v>0</v>
      </c>
    </row>
    <row r="58" spans="1:5" x14ac:dyDescent="0.2">
      <c r="A58" s="43">
        <v>47</v>
      </c>
      <c r="B58" s="44">
        <v>13.62</v>
      </c>
      <c r="C58" s="44">
        <v>2.64</v>
      </c>
      <c r="D58" s="44">
        <v>0</v>
      </c>
      <c r="E58" s="44">
        <v>0</v>
      </c>
    </row>
    <row r="59" spans="1:5" x14ac:dyDescent="0.2">
      <c r="A59" s="43">
        <v>48</v>
      </c>
      <c r="B59" s="44">
        <v>13.8</v>
      </c>
      <c r="C59" s="44">
        <v>2.68</v>
      </c>
      <c r="D59" s="44">
        <v>0</v>
      </c>
      <c r="E59" s="44">
        <v>0</v>
      </c>
    </row>
    <row r="60" spans="1:5" x14ac:dyDescent="0.2">
      <c r="A60" s="43">
        <v>49</v>
      </c>
      <c r="B60" s="44">
        <v>13.98</v>
      </c>
      <c r="C60" s="44">
        <v>2.68</v>
      </c>
      <c r="D60" s="44">
        <v>0</v>
      </c>
      <c r="E60" s="44">
        <v>0</v>
      </c>
    </row>
    <row r="61" spans="1:5" x14ac:dyDescent="0.2">
      <c r="A61" s="43">
        <v>50</v>
      </c>
      <c r="B61" s="44">
        <v>14.16</v>
      </c>
      <c r="C61" s="44">
        <v>2.71</v>
      </c>
      <c r="D61" s="44">
        <v>0</v>
      </c>
      <c r="E61" s="44">
        <v>0</v>
      </c>
    </row>
    <row r="62" spans="1:5" x14ac:dyDescent="0.2">
      <c r="A62" s="43">
        <v>51</v>
      </c>
      <c r="B62" s="44">
        <v>14.34</v>
      </c>
      <c r="C62" s="44">
        <v>2.71</v>
      </c>
      <c r="D62" s="44">
        <v>0</v>
      </c>
      <c r="E62" s="44">
        <v>0</v>
      </c>
    </row>
    <row r="63" spans="1:5" x14ac:dyDescent="0.2">
      <c r="A63" s="43">
        <v>52</v>
      </c>
      <c r="B63" s="44">
        <v>14.52</v>
      </c>
      <c r="C63" s="44">
        <v>2.71</v>
      </c>
      <c r="D63" s="44">
        <v>0</v>
      </c>
      <c r="E63" s="44">
        <v>0</v>
      </c>
    </row>
    <row r="64" spans="1:5" x14ac:dyDescent="0.2">
      <c r="A64" s="43">
        <v>53</v>
      </c>
      <c r="B64" s="44">
        <v>14.69</v>
      </c>
      <c r="C64" s="44">
        <v>2.74</v>
      </c>
      <c r="D64" s="44">
        <v>0</v>
      </c>
      <c r="E64" s="44">
        <v>0</v>
      </c>
    </row>
    <row r="65" spans="1:5" x14ac:dyDescent="0.2">
      <c r="A65" s="43">
        <v>54</v>
      </c>
      <c r="B65" s="44">
        <v>14.86</v>
      </c>
      <c r="C65" s="44">
        <v>2.78</v>
      </c>
      <c r="D65" s="44">
        <v>0</v>
      </c>
      <c r="E65" s="44">
        <v>0</v>
      </c>
    </row>
    <row r="66" spans="1:5" x14ac:dyDescent="0.2">
      <c r="A66" s="43">
        <v>55</v>
      </c>
      <c r="B66" s="44">
        <v>15.04</v>
      </c>
      <c r="C66" s="44">
        <v>2.74</v>
      </c>
      <c r="D66" s="44">
        <v>0</v>
      </c>
      <c r="E66" s="44">
        <v>0</v>
      </c>
    </row>
    <row r="67" spans="1:5" x14ac:dyDescent="0.2">
      <c r="A67" s="43">
        <v>56</v>
      </c>
      <c r="B67" s="44">
        <v>15.21</v>
      </c>
      <c r="C67" s="44">
        <v>2.78</v>
      </c>
      <c r="D67" s="44">
        <v>0</v>
      </c>
      <c r="E67" s="44">
        <v>0</v>
      </c>
    </row>
    <row r="68" spans="1:5" x14ac:dyDescent="0.2">
      <c r="A68" s="43">
        <v>57</v>
      </c>
      <c r="B68" s="44">
        <v>15.39</v>
      </c>
      <c r="C68" s="44">
        <v>2.74</v>
      </c>
      <c r="D68" s="44">
        <v>0</v>
      </c>
      <c r="E68" s="44">
        <v>0</v>
      </c>
    </row>
    <row r="69" spans="1:5" x14ac:dyDescent="0.2">
      <c r="A69" s="43">
        <v>58</v>
      </c>
      <c r="B69" s="44">
        <v>15.57</v>
      </c>
      <c r="C69" s="44">
        <v>2.74</v>
      </c>
      <c r="D69" s="44">
        <v>0</v>
      </c>
      <c r="E69" s="44">
        <v>0</v>
      </c>
    </row>
    <row r="70" spans="1:5" x14ac:dyDescent="0.2">
      <c r="A70" s="43">
        <v>59</v>
      </c>
      <c r="B70" s="44">
        <v>15.75</v>
      </c>
      <c r="C70" s="44">
        <v>2.74</v>
      </c>
      <c r="D70" s="44">
        <v>0</v>
      </c>
      <c r="E70" s="44">
        <v>0</v>
      </c>
    </row>
    <row r="71" spans="1:5" x14ac:dyDescent="0.2">
      <c r="A71" s="43">
        <v>60</v>
      </c>
      <c r="B71" s="44">
        <v>15.95</v>
      </c>
      <c r="C71" s="44">
        <v>2.74</v>
      </c>
      <c r="D71" s="44">
        <v>0</v>
      </c>
      <c r="E71" s="44">
        <v>0</v>
      </c>
    </row>
    <row r="72" spans="1:5" x14ac:dyDescent="0.2">
      <c r="A72" s="43">
        <v>61</v>
      </c>
      <c r="B72" s="44">
        <v>16.16</v>
      </c>
      <c r="C72" s="44">
        <v>2.71</v>
      </c>
      <c r="D72" s="44">
        <v>0</v>
      </c>
      <c r="E72" s="44">
        <v>0</v>
      </c>
    </row>
    <row r="73" spans="1:5" x14ac:dyDescent="0.2">
      <c r="A73" s="43">
        <v>62</v>
      </c>
      <c r="B73" s="44">
        <v>16.38</v>
      </c>
      <c r="C73" s="44">
        <v>2.74</v>
      </c>
      <c r="D73" s="44">
        <v>0</v>
      </c>
      <c r="E73" s="44">
        <v>0</v>
      </c>
    </row>
    <row r="74" spans="1:5" x14ac:dyDescent="0.2">
      <c r="A74" s="43">
        <v>63</v>
      </c>
      <c r="B74" s="44">
        <v>16.63</v>
      </c>
      <c r="C74" s="44">
        <v>2.71</v>
      </c>
      <c r="D74" s="44">
        <v>0</v>
      </c>
      <c r="E74" s="44">
        <v>0</v>
      </c>
    </row>
    <row r="75" spans="1:5" x14ac:dyDescent="0.2">
      <c r="A75" s="43">
        <v>64</v>
      </c>
      <c r="B75" s="44">
        <v>16.91</v>
      </c>
      <c r="C75" s="44">
        <v>2.68</v>
      </c>
      <c r="D75" s="44">
        <v>0</v>
      </c>
      <c r="E75" s="44">
        <v>0</v>
      </c>
    </row>
    <row r="76" spans="1:5" x14ac:dyDescent="0.2">
      <c r="A76" s="43">
        <v>65</v>
      </c>
      <c r="B76" s="44">
        <v>17.2</v>
      </c>
      <c r="C76" s="44">
        <v>2.68</v>
      </c>
      <c r="D76" s="44">
        <v>0</v>
      </c>
      <c r="E76" s="44">
        <v>0</v>
      </c>
    </row>
    <row r="77" spans="1:5" x14ac:dyDescent="0.2">
      <c r="A77" s="43">
        <v>66</v>
      </c>
      <c r="B77" s="44">
        <v>17.510000000000002</v>
      </c>
      <c r="C77" s="44">
        <v>2.68</v>
      </c>
      <c r="D77" s="44">
        <v>0</v>
      </c>
      <c r="E77" s="44">
        <v>0</v>
      </c>
    </row>
    <row r="78" spans="1:5" x14ac:dyDescent="0.2">
      <c r="A78" s="43">
        <v>67</v>
      </c>
      <c r="B78" s="44">
        <v>17.16</v>
      </c>
      <c r="C78" s="44">
        <v>2.64</v>
      </c>
      <c r="D78" s="44">
        <v>0</v>
      </c>
      <c r="E78" s="44">
        <v>0</v>
      </c>
    </row>
    <row r="79" spans="1:5" x14ac:dyDescent="0.2">
      <c r="A79" s="43">
        <v>68</v>
      </c>
      <c r="B79" s="44">
        <v>16.47</v>
      </c>
      <c r="C79" s="44">
        <v>2.61</v>
      </c>
      <c r="D79" s="44">
        <v>0</v>
      </c>
      <c r="E79" s="44">
        <v>0</v>
      </c>
    </row>
    <row r="80" spans="1:5" x14ac:dyDescent="0.2">
      <c r="A80" s="43">
        <v>69</v>
      </c>
      <c r="B80" s="44">
        <v>15.78</v>
      </c>
      <c r="C80" s="44">
        <v>2.58</v>
      </c>
      <c r="D80" s="44">
        <v>0</v>
      </c>
      <c r="E80" s="44">
        <v>0</v>
      </c>
    </row>
    <row r="81" spans="1:5" x14ac:dyDescent="0.2">
      <c r="A81" s="43">
        <v>70</v>
      </c>
      <c r="B81" s="44">
        <v>15.09</v>
      </c>
      <c r="C81" s="44">
        <v>2.5499999999999998</v>
      </c>
      <c r="D81" s="44">
        <v>0</v>
      </c>
      <c r="E81" s="44">
        <v>0</v>
      </c>
    </row>
    <row r="82" spans="1:5" x14ac:dyDescent="0.2">
      <c r="A82" s="43">
        <v>71</v>
      </c>
      <c r="B82" s="44">
        <v>14.4</v>
      </c>
      <c r="C82" s="44">
        <v>2.5099999999999998</v>
      </c>
      <c r="D82" s="44">
        <v>0</v>
      </c>
      <c r="E82" s="44">
        <v>0</v>
      </c>
    </row>
    <row r="83" spans="1:5" x14ac:dyDescent="0.2">
      <c r="A83" s="43">
        <v>72</v>
      </c>
      <c r="B83" s="44">
        <v>13.72</v>
      </c>
      <c r="C83" s="44">
        <v>2.4700000000000002</v>
      </c>
      <c r="D83" s="44">
        <v>0</v>
      </c>
      <c r="E83" s="44">
        <v>0</v>
      </c>
    </row>
    <row r="84" spans="1:5" x14ac:dyDescent="0.2">
      <c r="A84" s="43">
        <v>73</v>
      </c>
      <c r="B84" s="44">
        <v>13.04</v>
      </c>
      <c r="C84" s="44">
        <v>2.42</v>
      </c>
      <c r="D84" s="44">
        <v>0</v>
      </c>
      <c r="E84" s="44">
        <v>0</v>
      </c>
    </row>
    <row r="85" spans="1:5" x14ac:dyDescent="0.2">
      <c r="A85" s="43">
        <v>74</v>
      </c>
      <c r="B85" s="44">
        <v>12.38</v>
      </c>
      <c r="C85" s="44">
        <v>2.36</v>
      </c>
      <c r="D85" s="44">
        <v>0</v>
      </c>
      <c r="E85" s="44">
        <v>0</v>
      </c>
    </row>
  </sheetData>
  <sheetProtection algorithmName="SHA-512" hashValue="iSCR4f5QCcuVAhVHQzi+tZpkjW423TX1HBtNHtYsNuwkC+cN4lEnGMz4R0ZEeU13cHBSw+vp9Ftbq+E3A/5N0w==" saltValue="8qf8NKQZj+wouVAXpV/xKw==" spinCount="100000" sheet="1" objects="1" scenarios="1"/>
  <conditionalFormatting sqref="A6:A21">
    <cfRule type="expression" dxfId="433" priority="1" stopIfTrue="1">
      <formula>MOD(ROW(),2)=0</formula>
    </cfRule>
    <cfRule type="expression" dxfId="432" priority="2" stopIfTrue="1">
      <formula>MOD(ROW(),2)&lt;&gt;0</formula>
    </cfRule>
  </conditionalFormatting>
  <conditionalFormatting sqref="A26:A85">
    <cfRule type="expression" dxfId="431" priority="5" stopIfTrue="1">
      <formula>MOD(ROW(),2)=0</formula>
    </cfRule>
    <cfRule type="expression" dxfId="430" priority="6" stopIfTrue="1">
      <formula>MOD(ROW(),2)&lt;&gt;0</formula>
    </cfRule>
  </conditionalFormatting>
  <conditionalFormatting sqref="B6:E21">
    <cfRule type="expression" dxfId="429" priority="3" stopIfTrue="1">
      <formula>MOD(ROW(),2)=0</formula>
    </cfRule>
    <cfRule type="expression" dxfId="428" priority="4" stopIfTrue="1">
      <formula>MOD(ROW(),2)&lt;&gt;0</formula>
    </cfRule>
  </conditionalFormatting>
  <conditionalFormatting sqref="B26:E85">
    <cfRule type="expression" dxfId="427" priority="7" stopIfTrue="1">
      <formula>MOD(ROW(),2)=0</formula>
    </cfRule>
    <cfRule type="expression" dxfId="426" priority="8" stopIfTrue="1">
      <formula>MOD(ROW(),2)&lt;&gt;0</formula>
    </cfRule>
  </conditionalFormatting>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6FA10-F99B-4A91-9B92-8C9BE36ABA21}">
  <sheetPr codeName="Sheet23"/>
  <dimension ref="A1:E85"/>
  <sheetViews>
    <sheetView showGridLines="0" workbookViewId="0">
      <selection activeCell="A6" sqref="A6"/>
    </sheetView>
  </sheetViews>
  <sheetFormatPr defaultRowHeight="12.75" x14ac:dyDescent="0.2"/>
  <cols>
    <col min="1" max="1" width="27.42578125" customWidth="1"/>
    <col min="2" max="4" width="18.5703125" customWidth="1"/>
    <col min="5" max="5" width="19.8554687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TV In (non-club) - x-216</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194</v>
      </c>
      <c r="C9" s="47"/>
      <c r="D9" s="47"/>
      <c r="E9" s="47"/>
    </row>
    <row r="10" spans="1:5" x14ac:dyDescent="0.2">
      <c r="A10" s="40" t="s">
        <v>6</v>
      </c>
      <c r="B10" s="47" t="s">
        <v>391</v>
      </c>
      <c r="C10" s="47"/>
      <c r="D10" s="47"/>
      <c r="E10" s="47"/>
    </row>
    <row r="11" spans="1:5" x14ac:dyDescent="0.2">
      <c r="A11" s="40" t="s">
        <v>151</v>
      </c>
      <c r="B11" s="47" t="s">
        <v>165</v>
      </c>
      <c r="C11" s="47"/>
      <c r="D11" s="47"/>
      <c r="E11" s="47"/>
    </row>
    <row r="12" spans="1:5" x14ac:dyDescent="0.2">
      <c r="A12" s="40" t="s">
        <v>152</v>
      </c>
      <c r="B12" s="47" t="s">
        <v>196</v>
      </c>
      <c r="C12" s="47"/>
      <c r="D12" s="47"/>
      <c r="E12" s="47"/>
    </row>
    <row r="13" spans="1:5" x14ac:dyDescent="0.2">
      <c r="A13" s="40" t="s">
        <v>364</v>
      </c>
      <c r="B13" s="47">
        <v>0</v>
      </c>
      <c r="C13" s="47"/>
      <c r="D13" s="47"/>
      <c r="E13" s="47"/>
    </row>
    <row r="14" spans="1:5" x14ac:dyDescent="0.2">
      <c r="A14" s="40" t="s">
        <v>154</v>
      </c>
      <c r="B14" s="47">
        <v>216</v>
      </c>
      <c r="C14" s="47"/>
      <c r="D14" s="47"/>
      <c r="E14" s="47"/>
    </row>
    <row r="15" spans="1:5" x14ac:dyDescent="0.2">
      <c r="A15" s="40" t="s">
        <v>365</v>
      </c>
      <c r="B15" s="47" t="s">
        <v>215</v>
      </c>
      <c r="C15" s="47"/>
      <c r="D15" s="47"/>
      <c r="E15" s="47"/>
    </row>
    <row r="16" spans="1:5" x14ac:dyDescent="0.2">
      <c r="A16" s="40" t="s">
        <v>156</v>
      </c>
      <c r="B16" s="47" t="s">
        <v>216</v>
      </c>
      <c r="C16" s="47"/>
      <c r="D16" s="47"/>
      <c r="E16" s="47"/>
    </row>
    <row r="17" spans="1:5" ht="25.5" x14ac:dyDescent="0.2">
      <c r="A17" s="41" t="s">
        <v>366</v>
      </c>
      <c r="B17" s="47"/>
      <c r="C17" s="47"/>
      <c r="D17" s="47"/>
      <c r="E17" s="47"/>
    </row>
    <row r="18" spans="1:5" x14ac:dyDescent="0.2">
      <c r="A18" s="40" t="s">
        <v>158</v>
      </c>
      <c r="B18" s="48">
        <v>45107</v>
      </c>
      <c r="C18" s="48"/>
      <c r="D18" s="48"/>
      <c r="E18" s="48"/>
    </row>
    <row r="19" spans="1:5" x14ac:dyDescent="0.2">
      <c r="A19" s="40" t="s">
        <v>159</v>
      </c>
      <c r="B19" s="48">
        <v>45015</v>
      </c>
      <c r="C19" s="48"/>
      <c r="D19" s="48"/>
      <c r="E19" s="48"/>
    </row>
    <row r="20" spans="1:5" x14ac:dyDescent="0.2">
      <c r="A20" s="40" t="s">
        <v>160</v>
      </c>
      <c r="B20" s="47" t="s">
        <v>169</v>
      </c>
      <c r="C20" s="47"/>
      <c r="D20" s="47"/>
      <c r="E20" s="47"/>
    </row>
    <row r="21" spans="1:5" x14ac:dyDescent="0.2">
      <c r="A21" s="40" t="s">
        <v>367</v>
      </c>
      <c r="B21" s="47"/>
      <c r="C21" s="47"/>
      <c r="D21" s="47"/>
      <c r="E21" s="47"/>
    </row>
    <row r="23" spans="1:5" x14ac:dyDescent="0.2">
      <c r="A23" s="23" t="str">
        <f>HYPERLINK("#'Factor List'!A1", "Back to Factor List")</f>
        <v>Back to Factor List</v>
      </c>
      <c r="B23" s="23" t="str">
        <f>HYPERLINK("#'Assumptions'!A1", "Assumptions")</f>
        <v>Assumptions</v>
      </c>
    </row>
    <row r="26" spans="1:5" s="56" customFormat="1" ht="25.5" x14ac:dyDescent="0.2">
      <c r="A26" s="55" t="s">
        <v>368</v>
      </c>
      <c r="B26" s="55" t="s">
        <v>379</v>
      </c>
      <c r="C26" s="55" t="s">
        <v>380</v>
      </c>
      <c r="D26" s="55" t="s">
        <v>381</v>
      </c>
      <c r="E26" s="55" t="s">
        <v>382</v>
      </c>
    </row>
    <row r="27" spans="1:5" x14ac:dyDescent="0.2">
      <c r="A27" s="43">
        <v>16</v>
      </c>
      <c r="B27" s="44">
        <v>8.5399999999999991</v>
      </c>
      <c r="C27" s="44">
        <v>1.57</v>
      </c>
      <c r="D27" s="44">
        <v>0</v>
      </c>
      <c r="E27" s="44">
        <v>0</v>
      </c>
    </row>
    <row r="28" spans="1:5" x14ac:dyDescent="0.2">
      <c r="A28" s="43">
        <v>17</v>
      </c>
      <c r="B28" s="44">
        <v>8.67</v>
      </c>
      <c r="C28" s="44">
        <v>1.63</v>
      </c>
      <c r="D28" s="44">
        <v>0</v>
      </c>
      <c r="E28" s="44">
        <v>0</v>
      </c>
    </row>
    <row r="29" spans="1:5" x14ac:dyDescent="0.2">
      <c r="A29" s="43">
        <v>18</v>
      </c>
      <c r="B29" s="44">
        <v>8.7899999999999991</v>
      </c>
      <c r="C29" s="44">
        <v>1.76</v>
      </c>
      <c r="D29" s="44">
        <v>0</v>
      </c>
      <c r="E29" s="44">
        <v>0</v>
      </c>
    </row>
    <row r="30" spans="1:5" x14ac:dyDescent="0.2">
      <c r="A30" s="43">
        <v>19</v>
      </c>
      <c r="B30" s="44">
        <v>8.92</v>
      </c>
      <c r="C30" s="44">
        <v>1.83</v>
      </c>
      <c r="D30" s="44">
        <v>0</v>
      </c>
      <c r="E30" s="44">
        <v>0</v>
      </c>
    </row>
    <row r="31" spans="1:5" x14ac:dyDescent="0.2">
      <c r="A31" s="43">
        <v>20</v>
      </c>
      <c r="B31" s="44">
        <v>9.0500000000000007</v>
      </c>
      <c r="C31" s="44">
        <v>1.86</v>
      </c>
      <c r="D31" s="44">
        <v>0</v>
      </c>
      <c r="E31" s="44">
        <v>0</v>
      </c>
    </row>
    <row r="32" spans="1:5" x14ac:dyDescent="0.2">
      <c r="A32" s="43">
        <v>21</v>
      </c>
      <c r="B32" s="44">
        <v>9.18</v>
      </c>
      <c r="C32" s="44">
        <v>1.89</v>
      </c>
      <c r="D32" s="44">
        <v>0</v>
      </c>
      <c r="E32" s="44">
        <v>0</v>
      </c>
    </row>
    <row r="33" spans="1:5" x14ac:dyDescent="0.2">
      <c r="A33" s="43">
        <v>22</v>
      </c>
      <c r="B33" s="44">
        <v>9.31</v>
      </c>
      <c r="C33" s="44">
        <v>1.93</v>
      </c>
      <c r="D33" s="44">
        <v>0</v>
      </c>
      <c r="E33" s="44">
        <v>0</v>
      </c>
    </row>
    <row r="34" spans="1:5" x14ac:dyDescent="0.2">
      <c r="A34" s="43">
        <v>23</v>
      </c>
      <c r="B34" s="44">
        <v>9.4499999999999993</v>
      </c>
      <c r="C34" s="44">
        <v>1.96</v>
      </c>
      <c r="D34" s="44">
        <v>0</v>
      </c>
      <c r="E34" s="44">
        <v>0</v>
      </c>
    </row>
    <row r="35" spans="1:5" x14ac:dyDescent="0.2">
      <c r="A35" s="43">
        <v>24</v>
      </c>
      <c r="B35" s="44">
        <v>9.58</v>
      </c>
      <c r="C35" s="44">
        <v>1.99</v>
      </c>
      <c r="D35" s="44">
        <v>0</v>
      </c>
      <c r="E35" s="44">
        <v>0</v>
      </c>
    </row>
    <row r="36" spans="1:5" x14ac:dyDescent="0.2">
      <c r="A36" s="43">
        <v>25</v>
      </c>
      <c r="B36" s="44">
        <v>9.7200000000000006</v>
      </c>
      <c r="C36" s="44">
        <v>2.02</v>
      </c>
      <c r="D36" s="44">
        <v>0</v>
      </c>
      <c r="E36" s="44">
        <v>0</v>
      </c>
    </row>
    <row r="37" spans="1:5" x14ac:dyDescent="0.2">
      <c r="A37" s="43">
        <v>26</v>
      </c>
      <c r="B37" s="44">
        <v>9.86</v>
      </c>
      <c r="C37" s="44">
        <v>2.02</v>
      </c>
      <c r="D37" s="44">
        <v>0</v>
      </c>
      <c r="E37" s="44">
        <v>0</v>
      </c>
    </row>
    <row r="38" spans="1:5" x14ac:dyDescent="0.2">
      <c r="A38" s="43">
        <v>27</v>
      </c>
      <c r="B38" s="44">
        <v>9.99</v>
      </c>
      <c r="C38" s="44">
        <v>2.09</v>
      </c>
      <c r="D38" s="44">
        <v>0</v>
      </c>
      <c r="E38" s="44">
        <v>0</v>
      </c>
    </row>
    <row r="39" spans="1:5" x14ac:dyDescent="0.2">
      <c r="A39" s="43">
        <v>28</v>
      </c>
      <c r="B39" s="44">
        <v>10.130000000000001</v>
      </c>
      <c r="C39" s="44">
        <v>2.12</v>
      </c>
      <c r="D39" s="44">
        <v>0</v>
      </c>
      <c r="E39" s="44">
        <v>0</v>
      </c>
    </row>
    <row r="40" spans="1:5" x14ac:dyDescent="0.2">
      <c r="A40" s="43">
        <v>29</v>
      </c>
      <c r="B40" s="44">
        <v>10.28</v>
      </c>
      <c r="C40" s="44">
        <v>2.12</v>
      </c>
      <c r="D40" s="44">
        <v>0</v>
      </c>
      <c r="E40" s="44">
        <v>0</v>
      </c>
    </row>
    <row r="41" spans="1:5" x14ac:dyDescent="0.2">
      <c r="A41" s="43">
        <v>30</v>
      </c>
      <c r="B41" s="44">
        <v>10.42</v>
      </c>
      <c r="C41" s="44">
        <v>2.16</v>
      </c>
      <c r="D41" s="44">
        <v>0</v>
      </c>
      <c r="E41" s="44">
        <v>0</v>
      </c>
    </row>
    <row r="42" spans="1:5" x14ac:dyDescent="0.2">
      <c r="A42" s="43">
        <v>31</v>
      </c>
      <c r="B42" s="44">
        <v>10.56</v>
      </c>
      <c r="C42" s="44">
        <v>2.2200000000000002</v>
      </c>
      <c r="D42" s="44">
        <v>0</v>
      </c>
      <c r="E42" s="44">
        <v>0</v>
      </c>
    </row>
    <row r="43" spans="1:5" x14ac:dyDescent="0.2">
      <c r="A43" s="43">
        <v>32</v>
      </c>
      <c r="B43" s="44">
        <v>10.71</v>
      </c>
      <c r="C43" s="44">
        <v>2.2200000000000002</v>
      </c>
      <c r="D43" s="44">
        <v>0</v>
      </c>
      <c r="E43" s="44">
        <v>0</v>
      </c>
    </row>
    <row r="44" spans="1:5" x14ac:dyDescent="0.2">
      <c r="A44" s="43">
        <v>33</v>
      </c>
      <c r="B44" s="44">
        <v>10.86</v>
      </c>
      <c r="C44" s="44">
        <v>2.25</v>
      </c>
      <c r="D44" s="44">
        <v>0</v>
      </c>
      <c r="E44" s="44">
        <v>0</v>
      </c>
    </row>
    <row r="45" spans="1:5" x14ac:dyDescent="0.2">
      <c r="A45" s="43">
        <v>34</v>
      </c>
      <c r="B45" s="44">
        <v>11</v>
      </c>
      <c r="C45" s="44">
        <v>2.29</v>
      </c>
      <c r="D45" s="44">
        <v>0</v>
      </c>
      <c r="E45" s="44">
        <v>0</v>
      </c>
    </row>
    <row r="46" spans="1:5" x14ac:dyDescent="0.2">
      <c r="A46" s="43">
        <v>35</v>
      </c>
      <c r="B46" s="44">
        <v>11.15</v>
      </c>
      <c r="C46" s="44">
        <v>2.3199999999999998</v>
      </c>
      <c r="D46" s="44">
        <v>0</v>
      </c>
      <c r="E46" s="44">
        <v>0</v>
      </c>
    </row>
    <row r="47" spans="1:5" x14ac:dyDescent="0.2">
      <c r="A47" s="43">
        <v>36</v>
      </c>
      <c r="B47" s="44">
        <v>11.31</v>
      </c>
      <c r="C47" s="44">
        <v>2.3199999999999998</v>
      </c>
      <c r="D47" s="44">
        <v>0</v>
      </c>
      <c r="E47" s="44">
        <v>0</v>
      </c>
    </row>
    <row r="48" spans="1:5" x14ac:dyDescent="0.2">
      <c r="A48" s="43">
        <v>37</v>
      </c>
      <c r="B48" s="44">
        <v>11.46</v>
      </c>
      <c r="C48" s="44">
        <v>2.38</v>
      </c>
      <c r="D48" s="44">
        <v>0</v>
      </c>
      <c r="E48" s="44">
        <v>0</v>
      </c>
    </row>
    <row r="49" spans="1:5" x14ac:dyDescent="0.2">
      <c r="A49" s="43">
        <v>38</v>
      </c>
      <c r="B49" s="44">
        <v>11.61</v>
      </c>
      <c r="C49" s="44">
        <v>2.42</v>
      </c>
      <c r="D49" s="44">
        <v>0</v>
      </c>
      <c r="E49" s="44">
        <v>0</v>
      </c>
    </row>
    <row r="50" spans="1:5" x14ac:dyDescent="0.2">
      <c r="A50" s="43">
        <v>39</v>
      </c>
      <c r="B50" s="44">
        <v>11.77</v>
      </c>
      <c r="C50" s="44">
        <v>2.4500000000000002</v>
      </c>
      <c r="D50" s="44">
        <v>0</v>
      </c>
      <c r="E50" s="44">
        <v>0</v>
      </c>
    </row>
    <row r="51" spans="1:5" x14ac:dyDescent="0.2">
      <c r="A51" s="43">
        <v>40</v>
      </c>
      <c r="B51" s="44">
        <v>11.93</v>
      </c>
      <c r="C51" s="44">
        <v>2.48</v>
      </c>
      <c r="D51" s="44">
        <v>0</v>
      </c>
      <c r="E51" s="44">
        <v>0</v>
      </c>
    </row>
    <row r="52" spans="1:5" x14ac:dyDescent="0.2">
      <c r="A52" s="43">
        <v>41</v>
      </c>
      <c r="B52" s="44">
        <v>12.09</v>
      </c>
      <c r="C52" s="44">
        <v>2.5099999999999998</v>
      </c>
      <c r="D52" s="44">
        <v>0</v>
      </c>
      <c r="E52" s="44">
        <v>0</v>
      </c>
    </row>
    <row r="53" spans="1:5" x14ac:dyDescent="0.2">
      <c r="A53" s="43">
        <v>42</v>
      </c>
      <c r="B53" s="44">
        <v>12.26</v>
      </c>
      <c r="C53" s="44">
        <v>2.5099999999999998</v>
      </c>
      <c r="D53" s="44">
        <v>0</v>
      </c>
      <c r="E53" s="44">
        <v>0</v>
      </c>
    </row>
    <row r="54" spans="1:5" x14ac:dyDescent="0.2">
      <c r="A54" s="43">
        <v>43</v>
      </c>
      <c r="B54" s="44">
        <v>12.42</v>
      </c>
      <c r="C54" s="44">
        <v>2.5499999999999998</v>
      </c>
      <c r="D54" s="44">
        <v>0</v>
      </c>
      <c r="E54" s="44">
        <v>0</v>
      </c>
    </row>
    <row r="55" spans="1:5" x14ac:dyDescent="0.2">
      <c r="A55" s="43">
        <v>44</v>
      </c>
      <c r="B55" s="44">
        <v>12.59</v>
      </c>
      <c r="C55" s="44">
        <v>2.58</v>
      </c>
      <c r="D55" s="44">
        <v>0</v>
      </c>
      <c r="E55" s="44">
        <v>0</v>
      </c>
    </row>
    <row r="56" spans="1:5" x14ac:dyDescent="0.2">
      <c r="A56" s="43">
        <v>45</v>
      </c>
      <c r="B56" s="44">
        <v>12.76</v>
      </c>
      <c r="C56" s="44">
        <v>2.58</v>
      </c>
      <c r="D56" s="44">
        <v>0</v>
      </c>
      <c r="E56" s="44">
        <v>0</v>
      </c>
    </row>
    <row r="57" spans="1:5" x14ac:dyDescent="0.2">
      <c r="A57" s="43">
        <v>46</v>
      </c>
      <c r="B57" s="44">
        <v>12.93</v>
      </c>
      <c r="C57" s="44">
        <v>2.61</v>
      </c>
      <c r="D57" s="44">
        <v>0</v>
      </c>
      <c r="E57" s="44">
        <v>0</v>
      </c>
    </row>
    <row r="58" spans="1:5" x14ac:dyDescent="0.2">
      <c r="A58" s="43">
        <v>47</v>
      </c>
      <c r="B58" s="44">
        <v>13.1</v>
      </c>
      <c r="C58" s="44">
        <v>2.64</v>
      </c>
      <c r="D58" s="44">
        <v>0</v>
      </c>
      <c r="E58" s="44">
        <v>0</v>
      </c>
    </row>
    <row r="59" spans="1:5" x14ac:dyDescent="0.2">
      <c r="A59" s="43">
        <v>48</v>
      </c>
      <c r="B59" s="44">
        <v>13.27</v>
      </c>
      <c r="C59" s="44">
        <v>2.64</v>
      </c>
      <c r="D59" s="44">
        <v>0</v>
      </c>
      <c r="E59" s="44">
        <v>0</v>
      </c>
    </row>
    <row r="60" spans="1:5" x14ac:dyDescent="0.2">
      <c r="A60" s="43">
        <v>49</v>
      </c>
      <c r="B60" s="44">
        <v>13.44</v>
      </c>
      <c r="C60" s="44">
        <v>2.68</v>
      </c>
      <c r="D60" s="44">
        <v>0</v>
      </c>
      <c r="E60" s="44">
        <v>0</v>
      </c>
    </row>
    <row r="61" spans="1:5" x14ac:dyDescent="0.2">
      <c r="A61" s="43">
        <v>50</v>
      </c>
      <c r="B61" s="44">
        <v>13.61</v>
      </c>
      <c r="C61" s="44">
        <v>2.71</v>
      </c>
      <c r="D61" s="44">
        <v>0</v>
      </c>
      <c r="E61" s="44">
        <v>0</v>
      </c>
    </row>
    <row r="62" spans="1:5" x14ac:dyDescent="0.2">
      <c r="A62" s="43">
        <v>51</v>
      </c>
      <c r="B62" s="44">
        <v>13.78</v>
      </c>
      <c r="C62" s="44">
        <v>2.71</v>
      </c>
      <c r="D62" s="44">
        <v>0</v>
      </c>
      <c r="E62" s="44">
        <v>0</v>
      </c>
    </row>
    <row r="63" spans="1:5" x14ac:dyDescent="0.2">
      <c r="A63" s="43">
        <v>52</v>
      </c>
      <c r="B63" s="44">
        <v>13.94</v>
      </c>
      <c r="C63" s="44">
        <v>2.74</v>
      </c>
      <c r="D63" s="44">
        <v>0</v>
      </c>
      <c r="E63" s="44">
        <v>0</v>
      </c>
    </row>
    <row r="64" spans="1:5" x14ac:dyDescent="0.2">
      <c r="A64" s="43">
        <v>53</v>
      </c>
      <c r="B64" s="44">
        <v>14.1</v>
      </c>
      <c r="C64" s="44">
        <v>2.74</v>
      </c>
      <c r="D64" s="44">
        <v>0</v>
      </c>
      <c r="E64" s="44">
        <v>0</v>
      </c>
    </row>
    <row r="65" spans="1:5" x14ac:dyDescent="0.2">
      <c r="A65" s="43">
        <v>54</v>
      </c>
      <c r="B65" s="44">
        <v>14.26</v>
      </c>
      <c r="C65" s="44">
        <v>2.74</v>
      </c>
      <c r="D65" s="44">
        <v>0</v>
      </c>
      <c r="E65" s="44">
        <v>0</v>
      </c>
    </row>
    <row r="66" spans="1:5" x14ac:dyDescent="0.2">
      <c r="A66" s="43">
        <v>55</v>
      </c>
      <c r="B66" s="44">
        <v>14.42</v>
      </c>
      <c r="C66" s="44">
        <v>2.74</v>
      </c>
      <c r="D66" s="44">
        <v>0</v>
      </c>
      <c r="E66" s="44">
        <v>0</v>
      </c>
    </row>
    <row r="67" spans="1:5" x14ac:dyDescent="0.2">
      <c r="A67" s="43">
        <v>56</v>
      </c>
      <c r="B67" s="44">
        <v>14.57</v>
      </c>
      <c r="C67" s="44">
        <v>2.78</v>
      </c>
      <c r="D67" s="44">
        <v>0</v>
      </c>
      <c r="E67" s="44">
        <v>0</v>
      </c>
    </row>
    <row r="68" spans="1:5" x14ac:dyDescent="0.2">
      <c r="A68" s="43">
        <v>57</v>
      </c>
      <c r="B68" s="44">
        <v>14.73</v>
      </c>
      <c r="C68" s="44">
        <v>2.78</v>
      </c>
      <c r="D68" s="44">
        <v>0</v>
      </c>
      <c r="E68" s="44">
        <v>0</v>
      </c>
    </row>
    <row r="69" spans="1:5" x14ac:dyDescent="0.2">
      <c r="A69" s="43">
        <v>58</v>
      </c>
      <c r="B69" s="44">
        <v>14.89</v>
      </c>
      <c r="C69" s="44">
        <v>2.74</v>
      </c>
      <c r="D69" s="44">
        <v>0</v>
      </c>
      <c r="E69" s="44">
        <v>0</v>
      </c>
    </row>
    <row r="70" spans="1:5" x14ac:dyDescent="0.2">
      <c r="A70" s="43">
        <v>59</v>
      </c>
      <c r="B70" s="44">
        <v>15.05</v>
      </c>
      <c r="C70" s="44">
        <v>2.74</v>
      </c>
      <c r="D70" s="44">
        <v>0</v>
      </c>
      <c r="E70" s="44">
        <v>0</v>
      </c>
    </row>
    <row r="71" spans="1:5" x14ac:dyDescent="0.2">
      <c r="A71" s="43">
        <v>60</v>
      </c>
      <c r="B71" s="44">
        <v>15.22</v>
      </c>
      <c r="C71" s="44">
        <v>2.74</v>
      </c>
      <c r="D71" s="44">
        <v>0</v>
      </c>
      <c r="E71" s="44">
        <v>0</v>
      </c>
    </row>
    <row r="72" spans="1:5" x14ac:dyDescent="0.2">
      <c r="A72" s="43">
        <v>61</v>
      </c>
      <c r="B72" s="44">
        <v>15.4</v>
      </c>
      <c r="C72" s="44">
        <v>2.74</v>
      </c>
      <c r="D72" s="44">
        <v>0</v>
      </c>
      <c r="E72" s="44">
        <v>0</v>
      </c>
    </row>
    <row r="73" spans="1:5" x14ac:dyDescent="0.2">
      <c r="A73" s="43">
        <v>62</v>
      </c>
      <c r="B73" s="44">
        <v>15.6</v>
      </c>
      <c r="C73" s="44">
        <v>2.74</v>
      </c>
      <c r="D73" s="44">
        <v>0</v>
      </c>
      <c r="E73" s="44">
        <v>0</v>
      </c>
    </row>
    <row r="74" spans="1:5" x14ac:dyDescent="0.2">
      <c r="A74" s="43">
        <v>63</v>
      </c>
      <c r="B74" s="44">
        <v>15.82</v>
      </c>
      <c r="C74" s="44">
        <v>2.71</v>
      </c>
      <c r="D74" s="44">
        <v>0</v>
      </c>
      <c r="E74" s="44">
        <v>0</v>
      </c>
    </row>
    <row r="75" spans="1:5" x14ac:dyDescent="0.2">
      <c r="A75" s="43">
        <v>64</v>
      </c>
      <c r="B75" s="44">
        <v>16.07</v>
      </c>
      <c r="C75" s="44">
        <v>2.68</v>
      </c>
      <c r="D75" s="44">
        <v>0</v>
      </c>
      <c r="E75" s="44">
        <v>0</v>
      </c>
    </row>
    <row r="76" spans="1:5" x14ac:dyDescent="0.2">
      <c r="A76" s="43">
        <v>65</v>
      </c>
      <c r="B76" s="44">
        <v>16.329999999999998</v>
      </c>
      <c r="C76" s="44">
        <v>2.68</v>
      </c>
      <c r="D76" s="44">
        <v>0</v>
      </c>
      <c r="E76" s="44">
        <v>0</v>
      </c>
    </row>
    <row r="77" spans="1:5" x14ac:dyDescent="0.2">
      <c r="A77" s="43">
        <v>66</v>
      </c>
      <c r="B77" s="44">
        <v>16.61</v>
      </c>
      <c r="C77" s="44">
        <v>2.68</v>
      </c>
      <c r="D77" s="44">
        <v>0</v>
      </c>
      <c r="E77" s="44">
        <v>0</v>
      </c>
    </row>
    <row r="78" spans="1:5" x14ac:dyDescent="0.2">
      <c r="A78" s="43">
        <v>67</v>
      </c>
      <c r="B78" s="44">
        <v>16.91</v>
      </c>
      <c r="C78" s="44">
        <v>2.68</v>
      </c>
      <c r="D78" s="44">
        <v>0</v>
      </c>
      <c r="E78" s="44">
        <v>0</v>
      </c>
    </row>
    <row r="79" spans="1:5" x14ac:dyDescent="0.2">
      <c r="A79" s="43">
        <v>68</v>
      </c>
      <c r="B79" s="44">
        <v>16.47</v>
      </c>
      <c r="C79" s="44">
        <v>2.61</v>
      </c>
      <c r="D79" s="44">
        <v>0</v>
      </c>
      <c r="E79" s="44">
        <v>0</v>
      </c>
    </row>
    <row r="80" spans="1:5" x14ac:dyDescent="0.2">
      <c r="A80" s="43">
        <v>69</v>
      </c>
      <c r="B80" s="44">
        <v>15.78</v>
      </c>
      <c r="C80" s="44">
        <v>2.58</v>
      </c>
      <c r="D80" s="44">
        <v>0</v>
      </c>
      <c r="E80" s="44">
        <v>0</v>
      </c>
    </row>
    <row r="81" spans="1:5" x14ac:dyDescent="0.2">
      <c r="A81" s="43">
        <v>70</v>
      </c>
      <c r="B81" s="44">
        <v>15.09</v>
      </c>
      <c r="C81" s="44">
        <v>2.5499999999999998</v>
      </c>
      <c r="D81" s="44">
        <v>0</v>
      </c>
      <c r="E81" s="44">
        <v>0</v>
      </c>
    </row>
    <row r="82" spans="1:5" x14ac:dyDescent="0.2">
      <c r="A82" s="43">
        <v>71</v>
      </c>
      <c r="B82" s="44">
        <v>14.4</v>
      </c>
      <c r="C82" s="44">
        <v>2.5099999999999998</v>
      </c>
      <c r="D82" s="44">
        <v>0</v>
      </c>
      <c r="E82" s="44">
        <v>0</v>
      </c>
    </row>
    <row r="83" spans="1:5" x14ac:dyDescent="0.2">
      <c r="A83" s="43">
        <v>72</v>
      </c>
      <c r="B83" s="44">
        <v>13.72</v>
      </c>
      <c r="C83" s="44">
        <v>2.4700000000000002</v>
      </c>
      <c r="D83" s="44">
        <v>0</v>
      </c>
      <c r="E83" s="44">
        <v>0</v>
      </c>
    </row>
    <row r="84" spans="1:5" x14ac:dyDescent="0.2">
      <c r="A84" s="43">
        <v>73</v>
      </c>
      <c r="B84" s="44">
        <v>13.04</v>
      </c>
      <c r="C84" s="44">
        <v>2.42</v>
      </c>
      <c r="D84" s="44">
        <v>0</v>
      </c>
      <c r="E84" s="44">
        <v>0</v>
      </c>
    </row>
    <row r="85" spans="1:5" x14ac:dyDescent="0.2">
      <c r="A85" s="43">
        <v>74</v>
      </c>
      <c r="B85" s="44">
        <v>12.38</v>
      </c>
      <c r="C85" s="44">
        <v>2.36</v>
      </c>
      <c r="D85" s="44">
        <v>0</v>
      </c>
      <c r="E85" s="44">
        <v>0</v>
      </c>
    </row>
  </sheetData>
  <sheetProtection algorithmName="SHA-512" hashValue="/CUozMSaja3T5sqDAwamsr61lgKaXSPKn2ykDWEOBYyzSgKgpf/Lm/A9cgVUKBzpSlGdvM3h6SUYUeLR2j0nBA==" saltValue="k2ZB5JXBnW4GpXtn5qNn8A==" spinCount="100000" sheet="1" objects="1" scenarios="1"/>
  <conditionalFormatting sqref="A6:A21">
    <cfRule type="expression" dxfId="425" priority="1" stopIfTrue="1">
      <formula>MOD(ROW(),2)=0</formula>
    </cfRule>
    <cfRule type="expression" dxfId="424" priority="2" stopIfTrue="1">
      <formula>MOD(ROW(),2)&lt;&gt;0</formula>
    </cfRule>
  </conditionalFormatting>
  <conditionalFormatting sqref="A26:A85">
    <cfRule type="expression" dxfId="423" priority="5" stopIfTrue="1">
      <formula>MOD(ROW(),2)=0</formula>
    </cfRule>
    <cfRule type="expression" dxfId="422" priority="6" stopIfTrue="1">
      <formula>MOD(ROW(),2)&lt;&gt;0</formula>
    </cfRule>
  </conditionalFormatting>
  <conditionalFormatting sqref="B6:E21">
    <cfRule type="expression" dxfId="421" priority="3" stopIfTrue="1">
      <formula>MOD(ROW(),2)=0</formula>
    </cfRule>
    <cfRule type="expression" dxfId="420" priority="4" stopIfTrue="1">
      <formula>MOD(ROW(),2)&lt;&gt;0</formula>
    </cfRule>
  </conditionalFormatting>
  <conditionalFormatting sqref="B26:E85">
    <cfRule type="expression" dxfId="419" priority="7" stopIfTrue="1">
      <formula>MOD(ROW(),2)=0</formula>
    </cfRule>
    <cfRule type="expression" dxfId="418" priority="8" stopIfTrue="1">
      <formula>MOD(ROW(),2)&lt;&gt;0</formula>
    </cfRule>
  </conditionalFormatting>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A7B7F-C111-4F79-922E-CDA2C2DE438C}">
  <sheetPr codeName="Sheet24"/>
  <dimension ref="A1:E85"/>
  <sheetViews>
    <sheetView showGridLines="0" workbookViewId="0">
      <selection activeCell="A6" sqref="A6"/>
    </sheetView>
  </sheetViews>
  <sheetFormatPr defaultRowHeight="12.75" x14ac:dyDescent="0.2"/>
  <cols>
    <col min="1" max="1" width="27.140625" customWidth="1"/>
    <col min="2" max="2" width="18" customWidth="1"/>
    <col min="3" max="3" width="19.42578125" customWidth="1"/>
    <col min="4" max="4" width="18" customWidth="1"/>
    <col min="5" max="5" width="19"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TV In (non-club) - x-217</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194</v>
      </c>
      <c r="C9" s="47"/>
      <c r="D9" s="47"/>
      <c r="E9" s="47"/>
    </row>
    <row r="10" spans="1:5" x14ac:dyDescent="0.2">
      <c r="A10" s="40" t="s">
        <v>6</v>
      </c>
      <c r="B10" s="47" t="s">
        <v>392</v>
      </c>
      <c r="C10" s="47"/>
      <c r="D10" s="47"/>
      <c r="E10" s="47"/>
    </row>
    <row r="11" spans="1:5" x14ac:dyDescent="0.2">
      <c r="A11" s="40" t="s">
        <v>151</v>
      </c>
      <c r="B11" s="47" t="s">
        <v>170</v>
      </c>
      <c r="C11" s="47"/>
      <c r="D11" s="47"/>
      <c r="E11" s="47"/>
    </row>
    <row r="12" spans="1:5" x14ac:dyDescent="0.2">
      <c r="A12" s="40" t="s">
        <v>152</v>
      </c>
      <c r="B12" s="47" t="s">
        <v>196</v>
      </c>
      <c r="C12" s="47"/>
      <c r="D12" s="47"/>
      <c r="E12" s="47"/>
    </row>
    <row r="13" spans="1:5" x14ac:dyDescent="0.2">
      <c r="A13" s="40" t="s">
        <v>364</v>
      </c>
      <c r="B13" s="47">
        <v>0</v>
      </c>
      <c r="C13" s="47"/>
      <c r="D13" s="47"/>
      <c r="E13" s="47"/>
    </row>
    <row r="14" spans="1:5" x14ac:dyDescent="0.2">
      <c r="A14" s="40" t="s">
        <v>154</v>
      </c>
      <c r="B14" s="47">
        <v>217</v>
      </c>
      <c r="C14" s="47"/>
      <c r="D14" s="47"/>
      <c r="E14" s="47"/>
    </row>
    <row r="15" spans="1:5" x14ac:dyDescent="0.2">
      <c r="A15" s="40" t="s">
        <v>365</v>
      </c>
      <c r="B15" s="47" t="s">
        <v>218</v>
      </c>
      <c r="C15" s="47"/>
      <c r="D15" s="47"/>
      <c r="E15" s="47"/>
    </row>
    <row r="16" spans="1:5" x14ac:dyDescent="0.2">
      <c r="A16" s="40" t="s">
        <v>156</v>
      </c>
      <c r="B16" s="47" t="s">
        <v>219</v>
      </c>
      <c r="C16" s="47"/>
      <c r="D16" s="47"/>
      <c r="E16" s="47"/>
    </row>
    <row r="17" spans="1:5" ht="25.5" x14ac:dyDescent="0.2">
      <c r="A17" s="41" t="s">
        <v>366</v>
      </c>
      <c r="B17" s="47"/>
      <c r="C17" s="47"/>
      <c r="D17" s="47"/>
      <c r="E17" s="47"/>
    </row>
    <row r="18" spans="1:5" x14ac:dyDescent="0.2">
      <c r="A18" s="40" t="s">
        <v>158</v>
      </c>
      <c r="B18" s="48">
        <v>45107</v>
      </c>
      <c r="C18" s="48"/>
      <c r="D18" s="48"/>
      <c r="E18" s="48"/>
    </row>
    <row r="19" spans="1:5" x14ac:dyDescent="0.2">
      <c r="A19" s="40" t="s">
        <v>159</v>
      </c>
      <c r="B19" s="48">
        <v>45015</v>
      </c>
      <c r="C19" s="48"/>
      <c r="D19" s="48"/>
      <c r="E19" s="48"/>
    </row>
    <row r="20" spans="1:5" x14ac:dyDescent="0.2">
      <c r="A20" s="40" t="s">
        <v>160</v>
      </c>
      <c r="B20" s="47" t="s">
        <v>169</v>
      </c>
      <c r="C20" s="47"/>
      <c r="D20" s="47"/>
      <c r="E20" s="47"/>
    </row>
    <row r="21" spans="1:5" x14ac:dyDescent="0.2">
      <c r="A21" s="40" t="s">
        <v>367</v>
      </c>
      <c r="B21" s="47"/>
      <c r="C21" s="47"/>
      <c r="D21" s="47"/>
      <c r="E21" s="47"/>
    </row>
    <row r="23" spans="1:5" x14ac:dyDescent="0.2">
      <c r="A23" s="23" t="str">
        <f>HYPERLINK("#'Factor List'!A1", "Back to Factor List")</f>
        <v>Back to Factor List</v>
      </c>
      <c r="B23" s="23" t="str">
        <f>HYPERLINK("#'Assumptions'!A1", "Assumptions")</f>
        <v>Assumptions</v>
      </c>
    </row>
    <row r="26" spans="1:5" s="56" customFormat="1" ht="25.5" x14ac:dyDescent="0.2">
      <c r="A26" s="55" t="s">
        <v>368</v>
      </c>
      <c r="B26" s="55" t="s">
        <v>379</v>
      </c>
      <c r="C26" s="55" t="s">
        <v>380</v>
      </c>
      <c r="D26" s="55" t="s">
        <v>381</v>
      </c>
      <c r="E26" s="55" t="s">
        <v>382</v>
      </c>
    </row>
    <row r="27" spans="1:5" x14ac:dyDescent="0.2">
      <c r="A27" s="43">
        <v>16</v>
      </c>
      <c r="B27" s="44">
        <v>8.5399999999999991</v>
      </c>
      <c r="C27" s="44">
        <v>1.57</v>
      </c>
      <c r="D27" s="44">
        <v>0</v>
      </c>
      <c r="E27" s="44">
        <v>0</v>
      </c>
    </row>
    <row r="28" spans="1:5" x14ac:dyDescent="0.2">
      <c r="A28" s="43">
        <v>17</v>
      </c>
      <c r="B28" s="44">
        <v>8.67</v>
      </c>
      <c r="C28" s="44">
        <v>1.63</v>
      </c>
      <c r="D28" s="44">
        <v>0</v>
      </c>
      <c r="E28" s="44">
        <v>0</v>
      </c>
    </row>
    <row r="29" spans="1:5" x14ac:dyDescent="0.2">
      <c r="A29" s="43">
        <v>18</v>
      </c>
      <c r="B29" s="44">
        <v>8.7899999999999991</v>
      </c>
      <c r="C29" s="44">
        <v>1.76</v>
      </c>
      <c r="D29" s="44">
        <v>0</v>
      </c>
      <c r="E29" s="44">
        <v>0</v>
      </c>
    </row>
    <row r="30" spans="1:5" x14ac:dyDescent="0.2">
      <c r="A30" s="43">
        <v>19</v>
      </c>
      <c r="B30" s="44">
        <v>8.92</v>
      </c>
      <c r="C30" s="44">
        <v>1.83</v>
      </c>
      <c r="D30" s="44">
        <v>0</v>
      </c>
      <c r="E30" s="44">
        <v>0</v>
      </c>
    </row>
    <row r="31" spans="1:5" x14ac:dyDescent="0.2">
      <c r="A31" s="43">
        <v>20</v>
      </c>
      <c r="B31" s="44">
        <v>9.0500000000000007</v>
      </c>
      <c r="C31" s="44">
        <v>1.86</v>
      </c>
      <c r="D31" s="44">
        <v>0</v>
      </c>
      <c r="E31" s="44">
        <v>0</v>
      </c>
    </row>
    <row r="32" spans="1:5" x14ac:dyDescent="0.2">
      <c r="A32" s="43">
        <v>21</v>
      </c>
      <c r="B32" s="44">
        <v>9.18</v>
      </c>
      <c r="C32" s="44">
        <v>1.89</v>
      </c>
      <c r="D32" s="44">
        <v>0</v>
      </c>
      <c r="E32" s="44">
        <v>0</v>
      </c>
    </row>
    <row r="33" spans="1:5" x14ac:dyDescent="0.2">
      <c r="A33" s="43">
        <v>22</v>
      </c>
      <c r="B33" s="44">
        <v>9.31</v>
      </c>
      <c r="C33" s="44">
        <v>1.93</v>
      </c>
      <c r="D33" s="44">
        <v>0</v>
      </c>
      <c r="E33" s="44">
        <v>0</v>
      </c>
    </row>
    <row r="34" spans="1:5" x14ac:dyDescent="0.2">
      <c r="A34" s="43">
        <v>23</v>
      </c>
      <c r="B34" s="44">
        <v>9.4499999999999993</v>
      </c>
      <c r="C34" s="44">
        <v>1.96</v>
      </c>
      <c r="D34" s="44">
        <v>0</v>
      </c>
      <c r="E34" s="44">
        <v>0</v>
      </c>
    </row>
    <row r="35" spans="1:5" x14ac:dyDescent="0.2">
      <c r="A35" s="43">
        <v>24</v>
      </c>
      <c r="B35" s="44">
        <v>9.58</v>
      </c>
      <c r="C35" s="44">
        <v>1.99</v>
      </c>
      <c r="D35" s="44">
        <v>0</v>
      </c>
      <c r="E35" s="44">
        <v>0</v>
      </c>
    </row>
    <row r="36" spans="1:5" x14ac:dyDescent="0.2">
      <c r="A36" s="43">
        <v>25</v>
      </c>
      <c r="B36" s="44">
        <v>9.7200000000000006</v>
      </c>
      <c r="C36" s="44">
        <v>2.02</v>
      </c>
      <c r="D36" s="44">
        <v>0</v>
      </c>
      <c r="E36" s="44">
        <v>0</v>
      </c>
    </row>
    <row r="37" spans="1:5" x14ac:dyDescent="0.2">
      <c r="A37" s="43">
        <v>26</v>
      </c>
      <c r="B37" s="44">
        <v>9.86</v>
      </c>
      <c r="C37" s="44">
        <v>2.02</v>
      </c>
      <c r="D37" s="44">
        <v>0</v>
      </c>
      <c r="E37" s="44">
        <v>0</v>
      </c>
    </row>
    <row r="38" spans="1:5" x14ac:dyDescent="0.2">
      <c r="A38" s="43">
        <v>27</v>
      </c>
      <c r="B38" s="44">
        <v>9.99</v>
      </c>
      <c r="C38" s="44">
        <v>2.09</v>
      </c>
      <c r="D38" s="44">
        <v>0</v>
      </c>
      <c r="E38" s="44">
        <v>0</v>
      </c>
    </row>
    <row r="39" spans="1:5" x14ac:dyDescent="0.2">
      <c r="A39" s="43">
        <v>28</v>
      </c>
      <c r="B39" s="44">
        <v>10.130000000000001</v>
      </c>
      <c r="C39" s="44">
        <v>2.12</v>
      </c>
      <c r="D39" s="44">
        <v>0</v>
      </c>
      <c r="E39" s="44">
        <v>0</v>
      </c>
    </row>
    <row r="40" spans="1:5" x14ac:dyDescent="0.2">
      <c r="A40" s="43">
        <v>29</v>
      </c>
      <c r="B40" s="44">
        <v>10.28</v>
      </c>
      <c r="C40" s="44">
        <v>2.12</v>
      </c>
      <c r="D40" s="44">
        <v>0</v>
      </c>
      <c r="E40" s="44">
        <v>0</v>
      </c>
    </row>
    <row r="41" spans="1:5" x14ac:dyDescent="0.2">
      <c r="A41" s="43">
        <v>30</v>
      </c>
      <c r="B41" s="44">
        <v>10.42</v>
      </c>
      <c r="C41" s="44">
        <v>2.16</v>
      </c>
      <c r="D41" s="44">
        <v>0</v>
      </c>
      <c r="E41" s="44">
        <v>0</v>
      </c>
    </row>
    <row r="42" spans="1:5" x14ac:dyDescent="0.2">
      <c r="A42" s="43">
        <v>31</v>
      </c>
      <c r="B42" s="44">
        <v>10.56</v>
      </c>
      <c r="C42" s="44">
        <v>2.2200000000000002</v>
      </c>
      <c r="D42" s="44">
        <v>0</v>
      </c>
      <c r="E42" s="44">
        <v>0</v>
      </c>
    </row>
    <row r="43" spans="1:5" x14ac:dyDescent="0.2">
      <c r="A43" s="43">
        <v>32</v>
      </c>
      <c r="B43" s="44">
        <v>10.71</v>
      </c>
      <c r="C43" s="44">
        <v>2.2200000000000002</v>
      </c>
      <c r="D43" s="44">
        <v>0</v>
      </c>
      <c r="E43" s="44">
        <v>0</v>
      </c>
    </row>
    <row r="44" spans="1:5" x14ac:dyDescent="0.2">
      <c r="A44" s="43">
        <v>33</v>
      </c>
      <c r="B44" s="44">
        <v>10.86</v>
      </c>
      <c r="C44" s="44">
        <v>2.25</v>
      </c>
      <c r="D44" s="44">
        <v>0</v>
      </c>
      <c r="E44" s="44">
        <v>0</v>
      </c>
    </row>
    <row r="45" spans="1:5" x14ac:dyDescent="0.2">
      <c r="A45" s="43">
        <v>34</v>
      </c>
      <c r="B45" s="44">
        <v>11</v>
      </c>
      <c r="C45" s="44">
        <v>2.29</v>
      </c>
      <c r="D45" s="44">
        <v>0</v>
      </c>
      <c r="E45" s="44">
        <v>0</v>
      </c>
    </row>
    <row r="46" spans="1:5" x14ac:dyDescent="0.2">
      <c r="A46" s="43">
        <v>35</v>
      </c>
      <c r="B46" s="44">
        <v>11.15</v>
      </c>
      <c r="C46" s="44">
        <v>2.3199999999999998</v>
      </c>
      <c r="D46" s="44">
        <v>0</v>
      </c>
      <c r="E46" s="44">
        <v>0</v>
      </c>
    </row>
    <row r="47" spans="1:5" x14ac:dyDescent="0.2">
      <c r="A47" s="43">
        <v>36</v>
      </c>
      <c r="B47" s="44">
        <v>11.31</v>
      </c>
      <c r="C47" s="44">
        <v>2.3199999999999998</v>
      </c>
      <c r="D47" s="44">
        <v>0</v>
      </c>
      <c r="E47" s="44">
        <v>0</v>
      </c>
    </row>
    <row r="48" spans="1:5" x14ac:dyDescent="0.2">
      <c r="A48" s="43">
        <v>37</v>
      </c>
      <c r="B48" s="44">
        <v>11.46</v>
      </c>
      <c r="C48" s="44">
        <v>2.38</v>
      </c>
      <c r="D48" s="44">
        <v>0</v>
      </c>
      <c r="E48" s="44">
        <v>0</v>
      </c>
    </row>
    <row r="49" spans="1:5" x14ac:dyDescent="0.2">
      <c r="A49" s="43">
        <v>38</v>
      </c>
      <c r="B49" s="44">
        <v>11.61</v>
      </c>
      <c r="C49" s="44">
        <v>2.42</v>
      </c>
      <c r="D49" s="44">
        <v>0</v>
      </c>
      <c r="E49" s="44">
        <v>0</v>
      </c>
    </row>
    <row r="50" spans="1:5" x14ac:dyDescent="0.2">
      <c r="A50" s="43">
        <v>39</v>
      </c>
      <c r="B50" s="44">
        <v>11.77</v>
      </c>
      <c r="C50" s="44">
        <v>2.4500000000000002</v>
      </c>
      <c r="D50" s="44">
        <v>0</v>
      </c>
      <c r="E50" s="44">
        <v>0</v>
      </c>
    </row>
    <row r="51" spans="1:5" x14ac:dyDescent="0.2">
      <c r="A51" s="43">
        <v>40</v>
      </c>
      <c r="B51" s="44">
        <v>11.93</v>
      </c>
      <c r="C51" s="44">
        <v>2.48</v>
      </c>
      <c r="D51" s="44">
        <v>0</v>
      </c>
      <c r="E51" s="44">
        <v>0</v>
      </c>
    </row>
    <row r="52" spans="1:5" x14ac:dyDescent="0.2">
      <c r="A52" s="43">
        <v>41</v>
      </c>
      <c r="B52" s="44">
        <v>12.09</v>
      </c>
      <c r="C52" s="44">
        <v>2.5099999999999998</v>
      </c>
      <c r="D52" s="44">
        <v>0</v>
      </c>
      <c r="E52" s="44">
        <v>0</v>
      </c>
    </row>
    <row r="53" spans="1:5" x14ac:dyDescent="0.2">
      <c r="A53" s="43">
        <v>42</v>
      </c>
      <c r="B53" s="44">
        <v>12.26</v>
      </c>
      <c r="C53" s="44">
        <v>2.5099999999999998</v>
      </c>
      <c r="D53" s="44">
        <v>0</v>
      </c>
      <c r="E53" s="44">
        <v>0</v>
      </c>
    </row>
    <row r="54" spans="1:5" x14ac:dyDescent="0.2">
      <c r="A54" s="43">
        <v>43</v>
      </c>
      <c r="B54" s="44">
        <v>12.42</v>
      </c>
      <c r="C54" s="44">
        <v>2.5499999999999998</v>
      </c>
      <c r="D54" s="44">
        <v>0</v>
      </c>
      <c r="E54" s="44">
        <v>0</v>
      </c>
    </row>
    <row r="55" spans="1:5" x14ac:dyDescent="0.2">
      <c r="A55" s="43">
        <v>44</v>
      </c>
      <c r="B55" s="44">
        <v>12.59</v>
      </c>
      <c r="C55" s="44">
        <v>2.58</v>
      </c>
      <c r="D55" s="44">
        <v>0</v>
      </c>
      <c r="E55" s="44">
        <v>0</v>
      </c>
    </row>
    <row r="56" spans="1:5" x14ac:dyDescent="0.2">
      <c r="A56" s="43">
        <v>45</v>
      </c>
      <c r="B56" s="44">
        <v>12.76</v>
      </c>
      <c r="C56" s="44">
        <v>2.58</v>
      </c>
      <c r="D56" s="44">
        <v>0</v>
      </c>
      <c r="E56" s="44">
        <v>0</v>
      </c>
    </row>
    <row r="57" spans="1:5" x14ac:dyDescent="0.2">
      <c r="A57" s="43">
        <v>46</v>
      </c>
      <c r="B57" s="44">
        <v>12.93</v>
      </c>
      <c r="C57" s="44">
        <v>2.61</v>
      </c>
      <c r="D57" s="44">
        <v>0</v>
      </c>
      <c r="E57" s="44">
        <v>0</v>
      </c>
    </row>
    <row r="58" spans="1:5" x14ac:dyDescent="0.2">
      <c r="A58" s="43">
        <v>47</v>
      </c>
      <c r="B58" s="44">
        <v>13.1</v>
      </c>
      <c r="C58" s="44">
        <v>2.64</v>
      </c>
      <c r="D58" s="44">
        <v>0</v>
      </c>
      <c r="E58" s="44">
        <v>0</v>
      </c>
    </row>
    <row r="59" spans="1:5" x14ac:dyDescent="0.2">
      <c r="A59" s="43">
        <v>48</v>
      </c>
      <c r="B59" s="44">
        <v>13.27</v>
      </c>
      <c r="C59" s="44">
        <v>2.64</v>
      </c>
      <c r="D59" s="44">
        <v>0</v>
      </c>
      <c r="E59" s="44">
        <v>0</v>
      </c>
    </row>
    <row r="60" spans="1:5" x14ac:dyDescent="0.2">
      <c r="A60" s="43">
        <v>49</v>
      </c>
      <c r="B60" s="44">
        <v>13.44</v>
      </c>
      <c r="C60" s="44">
        <v>2.68</v>
      </c>
      <c r="D60" s="44">
        <v>0</v>
      </c>
      <c r="E60" s="44">
        <v>0</v>
      </c>
    </row>
    <row r="61" spans="1:5" x14ac:dyDescent="0.2">
      <c r="A61" s="43">
        <v>50</v>
      </c>
      <c r="B61" s="44">
        <v>13.61</v>
      </c>
      <c r="C61" s="44">
        <v>2.71</v>
      </c>
      <c r="D61" s="44">
        <v>0</v>
      </c>
      <c r="E61" s="44">
        <v>0</v>
      </c>
    </row>
    <row r="62" spans="1:5" x14ac:dyDescent="0.2">
      <c r="A62" s="43">
        <v>51</v>
      </c>
      <c r="B62" s="44">
        <v>13.78</v>
      </c>
      <c r="C62" s="44">
        <v>2.71</v>
      </c>
      <c r="D62" s="44">
        <v>0</v>
      </c>
      <c r="E62" s="44">
        <v>0</v>
      </c>
    </row>
    <row r="63" spans="1:5" x14ac:dyDescent="0.2">
      <c r="A63" s="43">
        <v>52</v>
      </c>
      <c r="B63" s="44">
        <v>13.94</v>
      </c>
      <c r="C63" s="44">
        <v>2.74</v>
      </c>
      <c r="D63" s="44">
        <v>0</v>
      </c>
      <c r="E63" s="44">
        <v>0</v>
      </c>
    </row>
    <row r="64" spans="1:5" x14ac:dyDescent="0.2">
      <c r="A64" s="43">
        <v>53</v>
      </c>
      <c r="B64" s="44">
        <v>14.1</v>
      </c>
      <c r="C64" s="44">
        <v>2.74</v>
      </c>
      <c r="D64" s="44">
        <v>0</v>
      </c>
      <c r="E64" s="44">
        <v>0</v>
      </c>
    </row>
    <row r="65" spans="1:5" x14ac:dyDescent="0.2">
      <c r="A65" s="43">
        <v>54</v>
      </c>
      <c r="B65" s="44">
        <v>14.26</v>
      </c>
      <c r="C65" s="44">
        <v>2.74</v>
      </c>
      <c r="D65" s="44">
        <v>0</v>
      </c>
      <c r="E65" s="44">
        <v>0</v>
      </c>
    </row>
    <row r="66" spans="1:5" x14ac:dyDescent="0.2">
      <c r="A66" s="43">
        <v>55</v>
      </c>
      <c r="B66" s="44">
        <v>14.42</v>
      </c>
      <c r="C66" s="44">
        <v>2.74</v>
      </c>
      <c r="D66" s="44">
        <v>0</v>
      </c>
      <c r="E66" s="44">
        <v>0</v>
      </c>
    </row>
    <row r="67" spans="1:5" x14ac:dyDescent="0.2">
      <c r="A67" s="43">
        <v>56</v>
      </c>
      <c r="B67" s="44">
        <v>14.57</v>
      </c>
      <c r="C67" s="44">
        <v>2.78</v>
      </c>
      <c r="D67" s="44">
        <v>0</v>
      </c>
      <c r="E67" s="44">
        <v>0</v>
      </c>
    </row>
    <row r="68" spans="1:5" x14ac:dyDescent="0.2">
      <c r="A68" s="43">
        <v>57</v>
      </c>
      <c r="B68" s="44">
        <v>14.73</v>
      </c>
      <c r="C68" s="44">
        <v>2.78</v>
      </c>
      <c r="D68" s="44">
        <v>0</v>
      </c>
      <c r="E68" s="44">
        <v>0</v>
      </c>
    </row>
    <row r="69" spans="1:5" x14ac:dyDescent="0.2">
      <c r="A69" s="43">
        <v>58</v>
      </c>
      <c r="B69" s="44">
        <v>14.89</v>
      </c>
      <c r="C69" s="44">
        <v>2.74</v>
      </c>
      <c r="D69" s="44">
        <v>0</v>
      </c>
      <c r="E69" s="44">
        <v>0</v>
      </c>
    </row>
    <row r="70" spans="1:5" x14ac:dyDescent="0.2">
      <c r="A70" s="43">
        <v>59</v>
      </c>
      <c r="B70" s="44">
        <v>15.05</v>
      </c>
      <c r="C70" s="44">
        <v>2.74</v>
      </c>
      <c r="D70" s="44">
        <v>0</v>
      </c>
      <c r="E70" s="44">
        <v>0</v>
      </c>
    </row>
    <row r="71" spans="1:5" x14ac:dyDescent="0.2">
      <c r="A71" s="43">
        <v>60</v>
      </c>
      <c r="B71" s="44">
        <v>15.22</v>
      </c>
      <c r="C71" s="44">
        <v>2.74</v>
      </c>
      <c r="D71" s="44">
        <v>0</v>
      </c>
      <c r="E71" s="44">
        <v>0</v>
      </c>
    </row>
    <row r="72" spans="1:5" x14ac:dyDescent="0.2">
      <c r="A72" s="43">
        <v>61</v>
      </c>
      <c r="B72" s="44">
        <v>15.4</v>
      </c>
      <c r="C72" s="44">
        <v>2.74</v>
      </c>
      <c r="D72" s="44">
        <v>0</v>
      </c>
      <c r="E72" s="44">
        <v>0</v>
      </c>
    </row>
    <row r="73" spans="1:5" x14ac:dyDescent="0.2">
      <c r="A73" s="43">
        <v>62</v>
      </c>
      <c r="B73" s="44">
        <v>15.6</v>
      </c>
      <c r="C73" s="44">
        <v>2.74</v>
      </c>
      <c r="D73" s="44">
        <v>0</v>
      </c>
      <c r="E73" s="44">
        <v>0</v>
      </c>
    </row>
    <row r="74" spans="1:5" x14ac:dyDescent="0.2">
      <c r="A74" s="43">
        <v>63</v>
      </c>
      <c r="B74" s="44">
        <v>15.82</v>
      </c>
      <c r="C74" s="44">
        <v>2.71</v>
      </c>
      <c r="D74" s="44">
        <v>0</v>
      </c>
      <c r="E74" s="44">
        <v>0</v>
      </c>
    </row>
    <row r="75" spans="1:5" x14ac:dyDescent="0.2">
      <c r="A75" s="43">
        <v>64</v>
      </c>
      <c r="B75" s="44">
        <v>16.07</v>
      </c>
      <c r="C75" s="44">
        <v>2.68</v>
      </c>
      <c r="D75" s="44">
        <v>0</v>
      </c>
      <c r="E75" s="44">
        <v>0</v>
      </c>
    </row>
    <row r="76" spans="1:5" x14ac:dyDescent="0.2">
      <c r="A76" s="43">
        <v>65</v>
      </c>
      <c r="B76" s="44">
        <v>16.329999999999998</v>
      </c>
      <c r="C76" s="44">
        <v>2.68</v>
      </c>
      <c r="D76" s="44">
        <v>0</v>
      </c>
      <c r="E76" s="44">
        <v>0</v>
      </c>
    </row>
    <row r="77" spans="1:5" x14ac:dyDescent="0.2">
      <c r="A77" s="43">
        <v>66</v>
      </c>
      <c r="B77" s="44">
        <v>16.61</v>
      </c>
      <c r="C77" s="44">
        <v>2.68</v>
      </c>
      <c r="D77" s="44">
        <v>0</v>
      </c>
      <c r="E77" s="44">
        <v>0</v>
      </c>
    </row>
    <row r="78" spans="1:5" x14ac:dyDescent="0.2">
      <c r="A78" s="43">
        <v>67</v>
      </c>
      <c r="B78" s="44">
        <v>16.91</v>
      </c>
      <c r="C78" s="44">
        <v>2.68</v>
      </c>
      <c r="D78" s="44">
        <v>0</v>
      </c>
      <c r="E78" s="44">
        <v>0</v>
      </c>
    </row>
    <row r="79" spans="1:5" x14ac:dyDescent="0.2">
      <c r="A79" s="43">
        <v>68</v>
      </c>
      <c r="B79" s="44">
        <v>16.47</v>
      </c>
      <c r="C79" s="44">
        <v>2.61</v>
      </c>
      <c r="D79" s="44">
        <v>0</v>
      </c>
      <c r="E79" s="44">
        <v>0</v>
      </c>
    </row>
    <row r="80" spans="1:5" x14ac:dyDescent="0.2">
      <c r="A80" s="43">
        <v>69</v>
      </c>
      <c r="B80" s="44">
        <v>15.78</v>
      </c>
      <c r="C80" s="44">
        <v>2.58</v>
      </c>
      <c r="D80" s="44">
        <v>0</v>
      </c>
      <c r="E80" s="44">
        <v>0</v>
      </c>
    </row>
    <row r="81" spans="1:5" x14ac:dyDescent="0.2">
      <c r="A81" s="43">
        <v>70</v>
      </c>
      <c r="B81" s="44">
        <v>15.09</v>
      </c>
      <c r="C81" s="44">
        <v>2.5499999999999998</v>
      </c>
      <c r="D81" s="44">
        <v>0</v>
      </c>
      <c r="E81" s="44">
        <v>0</v>
      </c>
    </row>
    <row r="82" spans="1:5" x14ac:dyDescent="0.2">
      <c r="A82" s="43">
        <v>71</v>
      </c>
      <c r="B82" s="44">
        <v>14.4</v>
      </c>
      <c r="C82" s="44">
        <v>2.5099999999999998</v>
      </c>
      <c r="D82" s="44">
        <v>0</v>
      </c>
      <c r="E82" s="44">
        <v>0</v>
      </c>
    </row>
    <row r="83" spans="1:5" x14ac:dyDescent="0.2">
      <c r="A83" s="43">
        <v>72</v>
      </c>
      <c r="B83" s="44">
        <v>13.72</v>
      </c>
      <c r="C83" s="44">
        <v>2.4700000000000002</v>
      </c>
      <c r="D83" s="44">
        <v>0</v>
      </c>
      <c r="E83" s="44">
        <v>0</v>
      </c>
    </row>
    <row r="84" spans="1:5" x14ac:dyDescent="0.2">
      <c r="A84" s="43">
        <v>73</v>
      </c>
      <c r="B84" s="44">
        <v>13.04</v>
      </c>
      <c r="C84" s="44">
        <v>2.42</v>
      </c>
      <c r="D84" s="44">
        <v>0</v>
      </c>
      <c r="E84" s="44">
        <v>0</v>
      </c>
    </row>
    <row r="85" spans="1:5" x14ac:dyDescent="0.2">
      <c r="A85" s="43">
        <v>74</v>
      </c>
      <c r="B85" s="44">
        <v>12.38</v>
      </c>
      <c r="C85" s="44">
        <v>2.36</v>
      </c>
      <c r="D85" s="44">
        <v>0</v>
      </c>
      <c r="E85" s="44">
        <v>0</v>
      </c>
    </row>
  </sheetData>
  <sheetProtection algorithmName="SHA-512" hashValue="tTTKvaXyG7DDghEjENXgdxdpfj5jIld9vOLIoNWzTgE1uOSFqt6OIpN3p5t87aTlxf2usbXeG3InM7eIGwiZFg==" saltValue="t8VNqATcPYDiBWLKrM+1jg==" spinCount="100000" sheet="1" objects="1" scenarios="1"/>
  <conditionalFormatting sqref="A6:A21">
    <cfRule type="expression" dxfId="417" priority="1" stopIfTrue="1">
      <formula>MOD(ROW(),2)=0</formula>
    </cfRule>
    <cfRule type="expression" dxfId="416" priority="2" stopIfTrue="1">
      <formula>MOD(ROW(),2)&lt;&gt;0</formula>
    </cfRule>
  </conditionalFormatting>
  <conditionalFormatting sqref="A26:A85">
    <cfRule type="expression" dxfId="415" priority="5" stopIfTrue="1">
      <formula>MOD(ROW(),2)=0</formula>
    </cfRule>
    <cfRule type="expression" dxfId="414" priority="6" stopIfTrue="1">
      <formula>MOD(ROW(),2)&lt;&gt;0</formula>
    </cfRule>
  </conditionalFormatting>
  <conditionalFormatting sqref="B6:E21">
    <cfRule type="expression" dxfId="413" priority="3" stopIfTrue="1">
      <formula>MOD(ROW(),2)=0</formula>
    </cfRule>
    <cfRule type="expression" dxfId="412" priority="4" stopIfTrue="1">
      <formula>MOD(ROW(),2)&lt;&gt;0</formula>
    </cfRule>
  </conditionalFormatting>
  <conditionalFormatting sqref="B26:E85">
    <cfRule type="expression" dxfId="411" priority="7" stopIfTrue="1">
      <formula>MOD(ROW(),2)=0</formula>
    </cfRule>
    <cfRule type="expression" dxfId="410" priority="8" stopIfTrue="1">
      <formula>MOD(ROW(),2)&lt;&gt;0</formula>
    </cfRule>
  </conditionalFormatting>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A1438-595E-4055-9E54-3FBE0B07F0DC}">
  <sheetPr codeName="Sheet25"/>
  <dimension ref="A1:E72"/>
  <sheetViews>
    <sheetView showGridLines="0"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Pensioner CE - x-301</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162</v>
      </c>
      <c r="C8" s="47"/>
      <c r="D8" s="47"/>
      <c r="E8" s="47"/>
    </row>
    <row r="9" spans="1:5" x14ac:dyDescent="0.2">
      <c r="A9" s="40" t="s">
        <v>150</v>
      </c>
      <c r="B9" s="47" t="s">
        <v>220</v>
      </c>
      <c r="C9" s="47"/>
      <c r="D9" s="47"/>
      <c r="E9" s="47"/>
    </row>
    <row r="10" spans="1:5" x14ac:dyDescent="0.2">
      <c r="A10" s="40" t="s">
        <v>6</v>
      </c>
      <c r="B10" s="47" t="s">
        <v>221</v>
      </c>
      <c r="C10" s="47"/>
      <c r="D10" s="47"/>
      <c r="E10" s="47"/>
    </row>
    <row r="11" spans="1:5" x14ac:dyDescent="0.2">
      <c r="A11" s="40" t="s">
        <v>151</v>
      </c>
      <c r="B11" s="47" t="s">
        <v>165</v>
      </c>
      <c r="C11" s="47"/>
      <c r="D11" s="47"/>
      <c r="E11" s="47"/>
    </row>
    <row r="12" spans="1:5" x14ac:dyDescent="0.2">
      <c r="A12" s="40" t="s">
        <v>152</v>
      </c>
      <c r="B12" s="47" t="s">
        <v>166</v>
      </c>
      <c r="C12" s="47"/>
      <c r="D12" s="47"/>
      <c r="E12" s="47"/>
    </row>
    <row r="13" spans="1:5" x14ac:dyDescent="0.2">
      <c r="A13" s="40" t="s">
        <v>364</v>
      </c>
      <c r="B13" s="47">
        <v>0</v>
      </c>
      <c r="C13" s="47"/>
      <c r="D13" s="47"/>
      <c r="E13" s="47"/>
    </row>
    <row r="14" spans="1:5" x14ac:dyDescent="0.2">
      <c r="A14" s="40" t="s">
        <v>154</v>
      </c>
      <c r="B14" s="47">
        <v>301</v>
      </c>
      <c r="C14" s="47"/>
      <c r="D14" s="47"/>
      <c r="E14" s="47"/>
    </row>
    <row r="15" spans="1:5" x14ac:dyDescent="0.2">
      <c r="A15" s="40" t="s">
        <v>365</v>
      </c>
      <c r="B15" s="47" t="s">
        <v>222</v>
      </c>
      <c r="C15" s="47"/>
      <c r="D15" s="47"/>
      <c r="E15" s="47"/>
    </row>
    <row r="16" spans="1:5" x14ac:dyDescent="0.2">
      <c r="A16" s="40" t="s">
        <v>156</v>
      </c>
      <c r="B16" s="47" t="s">
        <v>223</v>
      </c>
      <c r="C16" s="47"/>
      <c r="D16" s="47"/>
      <c r="E16" s="47"/>
    </row>
    <row r="17" spans="1:5" x14ac:dyDescent="0.2">
      <c r="A17" s="41" t="s">
        <v>366</v>
      </c>
      <c r="B17" s="47"/>
      <c r="C17" s="47"/>
      <c r="D17" s="47"/>
      <c r="E17" s="47"/>
    </row>
    <row r="18" spans="1:5" x14ac:dyDescent="0.2">
      <c r="A18" s="40" t="s">
        <v>158</v>
      </c>
      <c r="B18" s="48">
        <v>46175</v>
      </c>
      <c r="C18" s="48"/>
      <c r="D18" s="48"/>
      <c r="E18" s="48"/>
    </row>
    <row r="19" spans="1:5" x14ac:dyDescent="0.2">
      <c r="A19" s="40" t="s">
        <v>159</v>
      </c>
      <c r="B19" s="48">
        <v>46161</v>
      </c>
      <c r="C19" s="48"/>
      <c r="D19" s="48"/>
      <c r="E19" s="48"/>
    </row>
    <row r="20" spans="1:5" x14ac:dyDescent="0.2">
      <c r="A20" s="40" t="s">
        <v>160</v>
      </c>
      <c r="B20" s="47" t="s">
        <v>169</v>
      </c>
      <c r="C20" s="47"/>
      <c r="D20" s="47"/>
      <c r="E20" s="47"/>
    </row>
    <row r="21" spans="1:5" x14ac:dyDescent="0.2">
      <c r="A21" s="40" t="s">
        <v>367</v>
      </c>
      <c r="B21" s="47" t="s">
        <v>82</v>
      </c>
      <c r="C21" s="47"/>
      <c r="D21" s="47"/>
      <c r="E21" s="47"/>
    </row>
    <row r="23" spans="1:5" x14ac:dyDescent="0.2">
      <c r="A23" s="23" t="str">
        <f>HYPERLINK("#'Factor List'!A1", "Back to Factor List")</f>
        <v>Back to Factor List</v>
      </c>
      <c r="B23" s="23" t="str">
        <f>HYPERLINK("#'Assumptions'!A1", "Assumptions")</f>
        <v>Assumptions</v>
      </c>
    </row>
    <row r="26" spans="1:5" s="56" customFormat="1" ht="25.5" x14ac:dyDescent="0.2">
      <c r="A26" s="55" t="s">
        <v>368</v>
      </c>
      <c r="B26" s="55" t="s">
        <v>388</v>
      </c>
      <c r="C26" s="55" t="s">
        <v>371</v>
      </c>
      <c r="D26" s="55" t="s">
        <v>389</v>
      </c>
      <c r="E26" s="55" t="s">
        <v>390</v>
      </c>
    </row>
    <row r="27" spans="1:5" x14ac:dyDescent="0.2">
      <c r="A27" s="43">
        <v>55</v>
      </c>
      <c r="B27" s="44">
        <v>23.55</v>
      </c>
      <c r="C27" s="44">
        <v>2.37</v>
      </c>
      <c r="D27" s="44"/>
      <c r="E27" s="44">
        <v>0</v>
      </c>
    </row>
    <row r="28" spans="1:5" x14ac:dyDescent="0.2">
      <c r="A28" s="43">
        <v>56</v>
      </c>
      <c r="B28" s="44">
        <v>23.01</v>
      </c>
      <c r="C28" s="44">
        <v>2.39</v>
      </c>
      <c r="D28" s="44"/>
      <c r="E28" s="44">
        <v>0</v>
      </c>
    </row>
    <row r="29" spans="1:5" x14ac:dyDescent="0.2">
      <c r="A29" s="43">
        <v>57</v>
      </c>
      <c r="B29" s="44">
        <v>22.46</v>
      </c>
      <c r="C29" s="44">
        <v>2.41</v>
      </c>
      <c r="D29" s="44"/>
      <c r="E29" s="44">
        <v>0</v>
      </c>
    </row>
    <row r="30" spans="1:5" x14ac:dyDescent="0.2">
      <c r="A30" s="43">
        <v>58</v>
      </c>
      <c r="B30" s="44">
        <v>21.91</v>
      </c>
      <c r="C30" s="44">
        <v>2.4300000000000002</v>
      </c>
      <c r="D30" s="44"/>
      <c r="E30" s="44">
        <v>0</v>
      </c>
    </row>
    <row r="31" spans="1:5" x14ac:dyDescent="0.2">
      <c r="A31" s="43">
        <v>59</v>
      </c>
      <c r="B31" s="44">
        <v>21.34</v>
      </c>
      <c r="C31" s="44">
        <v>2.4500000000000002</v>
      </c>
      <c r="D31" s="44"/>
      <c r="E31" s="44">
        <v>0</v>
      </c>
    </row>
    <row r="32" spans="1:5" x14ac:dyDescent="0.2">
      <c r="A32" s="43">
        <v>60</v>
      </c>
      <c r="B32" s="44">
        <v>20.78</v>
      </c>
      <c r="C32" s="44">
        <v>2.46</v>
      </c>
      <c r="D32" s="44"/>
      <c r="E32" s="44">
        <v>0</v>
      </c>
    </row>
    <row r="33" spans="1:5" x14ac:dyDescent="0.2">
      <c r="A33" s="43">
        <v>61</v>
      </c>
      <c r="B33" s="44">
        <v>20.2</v>
      </c>
      <c r="C33" s="44">
        <v>2.48</v>
      </c>
      <c r="D33" s="44"/>
      <c r="E33" s="44">
        <v>0</v>
      </c>
    </row>
    <row r="34" spans="1:5" x14ac:dyDescent="0.2">
      <c r="A34" s="43">
        <v>62</v>
      </c>
      <c r="B34" s="44">
        <v>19.63</v>
      </c>
      <c r="C34" s="44">
        <v>2.4900000000000002</v>
      </c>
      <c r="D34" s="44"/>
      <c r="E34" s="44">
        <v>0</v>
      </c>
    </row>
    <row r="35" spans="1:5" x14ac:dyDescent="0.2">
      <c r="A35" s="43">
        <v>63</v>
      </c>
      <c r="B35" s="44">
        <v>19.04</v>
      </c>
      <c r="C35" s="44">
        <v>2.5</v>
      </c>
      <c r="D35" s="44"/>
      <c r="E35" s="44">
        <v>0</v>
      </c>
    </row>
    <row r="36" spans="1:5" x14ac:dyDescent="0.2">
      <c r="A36" s="43">
        <v>64</v>
      </c>
      <c r="B36" s="44">
        <v>18.46</v>
      </c>
      <c r="C36" s="44">
        <v>2.5099999999999998</v>
      </c>
      <c r="D36" s="44"/>
      <c r="E36" s="44">
        <v>0</v>
      </c>
    </row>
    <row r="37" spans="1:5" x14ac:dyDescent="0.2">
      <c r="A37" s="43">
        <v>65</v>
      </c>
      <c r="B37" s="44">
        <v>17.87</v>
      </c>
      <c r="C37" s="44">
        <v>2.5099999999999998</v>
      </c>
      <c r="D37" s="44"/>
      <c r="E37" s="44">
        <v>0</v>
      </c>
    </row>
    <row r="38" spans="1:5" x14ac:dyDescent="0.2">
      <c r="A38" s="43">
        <v>66</v>
      </c>
      <c r="B38" s="44">
        <v>17.28</v>
      </c>
      <c r="C38" s="44">
        <v>2.5</v>
      </c>
      <c r="D38" s="44"/>
      <c r="E38" s="44">
        <v>0</v>
      </c>
    </row>
    <row r="39" spans="1:5" x14ac:dyDescent="0.2">
      <c r="A39" s="43">
        <v>67</v>
      </c>
      <c r="B39" s="44">
        <v>16.68</v>
      </c>
      <c r="C39" s="44">
        <v>2.4900000000000002</v>
      </c>
      <c r="D39" s="44"/>
      <c r="E39" s="44">
        <v>0</v>
      </c>
    </row>
    <row r="40" spans="1:5" x14ac:dyDescent="0.2">
      <c r="A40" s="43">
        <v>68</v>
      </c>
      <c r="B40" s="44">
        <v>16.079999999999998</v>
      </c>
      <c r="C40" s="44">
        <v>2.4700000000000002</v>
      </c>
      <c r="D40" s="44"/>
      <c r="E40" s="44">
        <v>0</v>
      </c>
    </row>
    <row r="41" spans="1:5" x14ac:dyDescent="0.2">
      <c r="A41" s="43">
        <v>69</v>
      </c>
      <c r="B41" s="44">
        <v>15.46</v>
      </c>
      <c r="C41" s="44">
        <v>2.4500000000000002</v>
      </c>
      <c r="D41" s="44"/>
      <c r="E41" s="44"/>
    </row>
    <row r="42" spans="1:5" x14ac:dyDescent="0.2">
      <c r="A42" s="43">
        <v>70</v>
      </c>
      <c r="B42" s="44">
        <v>14.85</v>
      </c>
      <c r="C42" s="44">
        <v>2.4300000000000002</v>
      </c>
      <c r="D42" s="44"/>
      <c r="E42" s="44"/>
    </row>
    <row r="43" spans="1:5" x14ac:dyDescent="0.2">
      <c r="A43" s="43">
        <v>71</v>
      </c>
      <c r="B43" s="44">
        <v>14.23</v>
      </c>
      <c r="C43" s="44">
        <v>2.4</v>
      </c>
      <c r="D43" s="44"/>
      <c r="E43" s="44"/>
    </row>
    <row r="44" spans="1:5" x14ac:dyDescent="0.2">
      <c r="A44" s="43">
        <v>72</v>
      </c>
      <c r="B44" s="44">
        <v>13.61</v>
      </c>
      <c r="C44" s="44">
        <v>2.37</v>
      </c>
      <c r="D44" s="44"/>
      <c r="E44" s="44"/>
    </row>
    <row r="45" spans="1:5" x14ac:dyDescent="0.2">
      <c r="A45" s="43">
        <v>73</v>
      </c>
      <c r="B45" s="44">
        <v>12.98</v>
      </c>
      <c r="C45" s="44">
        <v>2.33</v>
      </c>
      <c r="D45" s="44">
        <v>2.23</v>
      </c>
      <c r="E45" s="44"/>
    </row>
    <row r="46" spans="1:5" x14ac:dyDescent="0.2">
      <c r="A46" s="43">
        <v>74</v>
      </c>
      <c r="B46" s="44">
        <v>12.37</v>
      </c>
      <c r="C46" s="44">
        <v>2.2799999999999998</v>
      </c>
      <c r="D46" s="44">
        <v>2.0499999999999998</v>
      </c>
      <c r="E46" s="44"/>
    </row>
    <row r="47" spans="1:5" x14ac:dyDescent="0.2">
      <c r="A47" s="43">
        <v>75</v>
      </c>
      <c r="B47" s="44">
        <v>11.75</v>
      </c>
      <c r="C47" s="44">
        <v>2.2200000000000002</v>
      </c>
      <c r="D47" s="44">
        <v>1.87</v>
      </c>
      <c r="E47" s="44"/>
    </row>
    <row r="48" spans="1:5" x14ac:dyDescent="0.2">
      <c r="A48" s="43">
        <v>76</v>
      </c>
      <c r="B48" s="44">
        <v>11.15</v>
      </c>
      <c r="C48" s="44">
        <v>2.16</v>
      </c>
      <c r="D48" s="44">
        <v>1.71</v>
      </c>
      <c r="E48" s="44"/>
    </row>
    <row r="49" spans="1:5" x14ac:dyDescent="0.2">
      <c r="A49" s="43">
        <v>77</v>
      </c>
      <c r="B49" s="44">
        <v>10.56</v>
      </c>
      <c r="C49" s="44">
        <v>2.08</v>
      </c>
      <c r="D49" s="44">
        <v>1.55</v>
      </c>
      <c r="E49" s="44"/>
    </row>
    <row r="50" spans="1:5" x14ac:dyDescent="0.2">
      <c r="A50" s="43">
        <v>78</v>
      </c>
      <c r="B50" s="44">
        <v>9.9700000000000006</v>
      </c>
      <c r="C50" s="44">
        <v>2</v>
      </c>
      <c r="D50" s="44">
        <v>1.4</v>
      </c>
      <c r="E50" s="44"/>
    </row>
    <row r="51" spans="1:5" x14ac:dyDescent="0.2">
      <c r="A51" s="43">
        <v>79</v>
      </c>
      <c r="B51" s="44">
        <v>9.39</v>
      </c>
      <c r="C51" s="44">
        <v>1.91</v>
      </c>
      <c r="D51" s="44">
        <v>1.26</v>
      </c>
      <c r="E51" s="44"/>
    </row>
    <row r="52" spans="1:5" x14ac:dyDescent="0.2">
      <c r="A52" s="43">
        <v>80</v>
      </c>
      <c r="B52" s="44">
        <v>8.81</v>
      </c>
      <c r="C52" s="44">
        <v>1.82</v>
      </c>
      <c r="D52" s="44">
        <v>1.1299999999999999</v>
      </c>
      <c r="E52" s="44"/>
    </row>
    <row r="53" spans="1:5" x14ac:dyDescent="0.2">
      <c r="A53" s="43">
        <v>81</v>
      </c>
      <c r="B53" s="44">
        <v>8.23</v>
      </c>
      <c r="C53" s="44">
        <v>1.72</v>
      </c>
      <c r="D53" s="44">
        <v>1</v>
      </c>
      <c r="E53" s="44"/>
    </row>
    <row r="54" spans="1:5" x14ac:dyDescent="0.2">
      <c r="A54" s="43">
        <v>82</v>
      </c>
      <c r="B54" s="44">
        <v>7.66</v>
      </c>
      <c r="C54" s="44">
        <v>1.62</v>
      </c>
      <c r="D54" s="44">
        <v>0.88</v>
      </c>
      <c r="E54" s="44"/>
    </row>
    <row r="55" spans="1:5" x14ac:dyDescent="0.2">
      <c r="A55" s="43">
        <v>83</v>
      </c>
      <c r="B55" s="44">
        <v>7.1</v>
      </c>
      <c r="C55" s="44">
        <v>1.51</v>
      </c>
      <c r="D55" s="44">
        <v>0.77</v>
      </c>
      <c r="E55" s="44"/>
    </row>
    <row r="56" spans="1:5" x14ac:dyDescent="0.2">
      <c r="A56" s="43">
        <v>84</v>
      </c>
      <c r="B56" s="44">
        <v>6.56</v>
      </c>
      <c r="C56" s="44">
        <v>1.4</v>
      </c>
      <c r="D56" s="44">
        <v>0.67</v>
      </c>
      <c r="E56" s="44"/>
    </row>
    <row r="57" spans="1:5" x14ac:dyDescent="0.2">
      <c r="A57" s="43">
        <v>85</v>
      </c>
      <c r="B57" s="44">
        <v>6.04</v>
      </c>
      <c r="C57" s="44">
        <v>1.29</v>
      </c>
      <c r="D57" s="44">
        <v>0.57999999999999996</v>
      </c>
      <c r="E57" s="44"/>
    </row>
    <row r="58" spans="1:5" x14ac:dyDescent="0.2">
      <c r="A58" s="43">
        <v>86</v>
      </c>
      <c r="B58" s="44">
        <v>5.55</v>
      </c>
      <c r="C58" s="44">
        <v>1.1599999999999999</v>
      </c>
      <c r="D58" s="44">
        <v>0.5</v>
      </c>
      <c r="E58" s="44"/>
    </row>
    <row r="59" spans="1:5" x14ac:dyDescent="0.2">
      <c r="A59" s="43">
        <v>87</v>
      </c>
      <c r="B59" s="44">
        <v>5.08</v>
      </c>
      <c r="C59" s="44">
        <v>1.04</v>
      </c>
      <c r="D59" s="44">
        <v>0.42</v>
      </c>
      <c r="E59" s="44"/>
    </row>
    <row r="60" spans="1:5" x14ac:dyDescent="0.2">
      <c r="A60" s="43">
        <v>88</v>
      </c>
      <c r="B60" s="44">
        <v>4.6500000000000004</v>
      </c>
      <c r="C60" s="44">
        <v>0.91</v>
      </c>
      <c r="D60" s="44">
        <v>0.36</v>
      </c>
      <c r="E60" s="44"/>
    </row>
    <row r="61" spans="1:5" x14ac:dyDescent="0.2">
      <c r="A61" s="43">
        <v>89</v>
      </c>
      <c r="B61" s="44">
        <v>4.24</v>
      </c>
      <c r="C61" s="44">
        <v>0.79</v>
      </c>
      <c r="D61" s="44">
        <v>0.3</v>
      </c>
      <c r="E61" s="44"/>
    </row>
    <row r="62" spans="1:5" x14ac:dyDescent="0.2">
      <c r="A62" s="43">
        <v>90</v>
      </c>
      <c r="B62" s="44">
        <v>3.86</v>
      </c>
      <c r="C62" s="44">
        <v>0.68</v>
      </c>
      <c r="D62" s="44">
        <v>0.25</v>
      </c>
      <c r="E62" s="44"/>
    </row>
    <row r="63" spans="1:5" x14ac:dyDescent="0.2">
      <c r="A63" s="43">
        <v>91</v>
      </c>
      <c r="B63" s="44">
        <v>3.51</v>
      </c>
      <c r="C63" s="44">
        <v>0.57999999999999996</v>
      </c>
      <c r="D63" s="44">
        <v>0.21</v>
      </c>
      <c r="E63" s="44"/>
    </row>
    <row r="64" spans="1:5" x14ac:dyDescent="0.2">
      <c r="A64" s="43">
        <v>92</v>
      </c>
      <c r="B64" s="44">
        <v>3.18</v>
      </c>
      <c r="C64" s="44">
        <v>0.48</v>
      </c>
      <c r="D64" s="44">
        <v>0.17</v>
      </c>
      <c r="E64" s="44"/>
    </row>
    <row r="65" spans="1:5" x14ac:dyDescent="0.2">
      <c r="A65" s="43">
        <v>93</v>
      </c>
      <c r="B65" s="44">
        <v>2.88</v>
      </c>
      <c r="C65" s="44">
        <v>0.39</v>
      </c>
      <c r="D65" s="44">
        <v>0.14000000000000001</v>
      </c>
      <c r="E65" s="44"/>
    </row>
    <row r="66" spans="1:5" x14ac:dyDescent="0.2">
      <c r="A66" s="43">
        <v>94</v>
      </c>
      <c r="B66" s="44">
        <v>2.6</v>
      </c>
      <c r="C66" s="44">
        <v>0.31</v>
      </c>
      <c r="D66" s="44">
        <v>0.12</v>
      </c>
      <c r="E66" s="44"/>
    </row>
    <row r="67" spans="1:5" x14ac:dyDescent="0.2">
      <c r="A67" s="43">
        <v>95</v>
      </c>
      <c r="B67" s="44">
        <v>2.36</v>
      </c>
      <c r="C67" s="44">
        <v>0.25</v>
      </c>
      <c r="D67" s="44">
        <v>0.1</v>
      </c>
      <c r="E67" s="44"/>
    </row>
    <row r="68" spans="1:5" x14ac:dyDescent="0.2">
      <c r="A68" s="43">
        <v>96</v>
      </c>
      <c r="B68" s="44">
        <v>2.14</v>
      </c>
      <c r="C68" s="44">
        <v>0.19</v>
      </c>
      <c r="D68" s="44">
        <v>0.08</v>
      </c>
      <c r="E68" s="44"/>
    </row>
    <row r="69" spans="1:5" x14ac:dyDescent="0.2">
      <c r="A69" s="43">
        <v>97</v>
      </c>
      <c r="B69" s="44">
        <v>1.94</v>
      </c>
      <c r="C69" s="44">
        <v>0.14000000000000001</v>
      </c>
      <c r="D69" s="44">
        <v>0.06</v>
      </c>
      <c r="E69" s="44"/>
    </row>
    <row r="70" spans="1:5" x14ac:dyDescent="0.2">
      <c r="A70" s="43">
        <v>98</v>
      </c>
      <c r="B70" s="44">
        <v>1.77</v>
      </c>
      <c r="C70" s="44">
        <v>0.11</v>
      </c>
      <c r="D70" s="44">
        <v>0.05</v>
      </c>
      <c r="E70" s="44"/>
    </row>
    <row r="71" spans="1:5" x14ac:dyDescent="0.2">
      <c r="A71" s="43">
        <v>99</v>
      </c>
      <c r="B71" s="44">
        <v>1.62</v>
      </c>
      <c r="C71" s="44">
        <v>0.08</v>
      </c>
      <c r="D71" s="44">
        <v>0.04</v>
      </c>
      <c r="E71" s="44"/>
    </row>
    <row r="72" spans="1:5" x14ac:dyDescent="0.2">
      <c r="A72" s="43">
        <v>100</v>
      </c>
      <c r="B72" s="44">
        <v>1.5</v>
      </c>
      <c r="C72" s="44">
        <v>0.05</v>
      </c>
      <c r="D72" s="44">
        <v>0.04</v>
      </c>
      <c r="E72" s="44"/>
    </row>
  </sheetData>
  <sheetProtection algorithmName="SHA-512" hashValue="Za+3ZZByIvuJnP+JjAnndV3crQQIpA6tqxqGMZZeli39K91litPpsiOWMsUNqKsoJgDHcyfj8nCWuxJAcXayqQ==" saltValue="ptah6pKgoqAnmNvZZaftGQ==" spinCount="100000" sheet="1" objects="1" scenarios="1"/>
  <conditionalFormatting sqref="A6:A21">
    <cfRule type="expression" dxfId="409" priority="11" stopIfTrue="1">
      <formula>MOD(ROW(),2)=0</formula>
    </cfRule>
    <cfRule type="expression" dxfId="408" priority="12" stopIfTrue="1">
      <formula>MOD(ROW(),2)&lt;&gt;0</formula>
    </cfRule>
  </conditionalFormatting>
  <conditionalFormatting sqref="A26:A72">
    <cfRule type="expression" dxfId="407" priority="15" stopIfTrue="1">
      <formula>MOD(ROW(),2)=0</formula>
    </cfRule>
    <cfRule type="expression" dxfId="406" priority="16" stopIfTrue="1">
      <formula>MOD(ROW(),2)&lt;&gt;0</formula>
    </cfRule>
  </conditionalFormatting>
  <conditionalFormatting sqref="B18:B19">
    <cfRule type="expression" dxfId="405" priority="1" stopIfTrue="1">
      <formula>MOD(ROW(),2)=0</formula>
    </cfRule>
    <cfRule type="expression" dxfId="404" priority="2" stopIfTrue="1">
      <formula>MOD(ROW(),2)&lt;&gt;0</formula>
    </cfRule>
  </conditionalFormatting>
  <conditionalFormatting sqref="B6:E17 C18:E19 B20:E21">
    <cfRule type="expression" dxfId="403" priority="13" stopIfTrue="1">
      <formula>MOD(ROW(),2)=0</formula>
    </cfRule>
    <cfRule type="expression" dxfId="402" priority="14" stopIfTrue="1">
      <formula>MOD(ROW(),2)&lt;&gt;0</formula>
    </cfRule>
  </conditionalFormatting>
  <conditionalFormatting sqref="B26:E72">
    <cfRule type="expression" dxfId="401" priority="17" stopIfTrue="1">
      <formula>MOD(ROW(),2)=0</formula>
    </cfRule>
    <cfRule type="expression" dxfId="400" priority="18" stopIfTrue="1">
      <formula>MOD(ROW(),2)&lt;&gt;0</formula>
    </cfRule>
  </conditionalFormatting>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FB47B-E1EE-4CCB-AD11-007980B71B07}">
  <sheetPr codeName="Sheet26"/>
  <dimension ref="A1:E73"/>
  <sheetViews>
    <sheetView showGridLines="0"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Pensioner CE - x-302</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162</v>
      </c>
      <c r="C8" s="47"/>
      <c r="D8" s="47"/>
      <c r="E8" s="47"/>
    </row>
    <row r="9" spans="1:5" x14ac:dyDescent="0.2">
      <c r="A9" s="40" t="s">
        <v>150</v>
      </c>
      <c r="B9" s="47" t="s">
        <v>220</v>
      </c>
      <c r="C9" s="47"/>
      <c r="D9" s="47"/>
      <c r="E9" s="47"/>
    </row>
    <row r="10" spans="1:5" x14ac:dyDescent="0.2">
      <c r="A10" s="40" t="s">
        <v>6</v>
      </c>
      <c r="B10" s="47" t="s">
        <v>221</v>
      </c>
      <c r="C10" s="47"/>
      <c r="D10" s="47"/>
      <c r="E10" s="47"/>
    </row>
    <row r="11" spans="1:5" x14ac:dyDescent="0.2">
      <c r="A11" s="40" t="s">
        <v>151</v>
      </c>
      <c r="B11" s="47" t="s">
        <v>170</v>
      </c>
      <c r="C11" s="47"/>
      <c r="D11" s="47"/>
      <c r="E11" s="47"/>
    </row>
    <row r="12" spans="1:5" x14ac:dyDescent="0.2">
      <c r="A12" s="40" t="s">
        <v>152</v>
      </c>
      <c r="B12" s="47" t="s">
        <v>166</v>
      </c>
      <c r="C12" s="47"/>
      <c r="D12" s="47"/>
      <c r="E12" s="47"/>
    </row>
    <row r="13" spans="1:5" x14ac:dyDescent="0.2">
      <c r="A13" s="40" t="s">
        <v>364</v>
      </c>
      <c r="B13" s="47">
        <v>0</v>
      </c>
      <c r="C13" s="47"/>
      <c r="D13" s="47"/>
      <c r="E13" s="47"/>
    </row>
    <row r="14" spans="1:5" x14ac:dyDescent="0.2">
      <c r="A14" s="40" t="s">
        <v>154</v>
      </c>
      <c r="B14" s="47">
        <v>302</v>
      </c>
      <c r="C14" s="47"/>
      <c r="D14" s="47"/>
      <c r="E14" s="47"/>
    </row>
    <row r="15" spans="1:5" x14ac:dyDescent="0.2">
      <c r="A15" s="40" t="s">
        <v>365</v>
      </c>
      <c r="B15" s="47" t="s">
        <v>224</v>
      </c>
      <c r="C15" s="47"/>
      <c r="D15" s="47"/>
      <c r="E15" s="47"/>
    </row>
    <row r="16" spans="1:5" x14ac:dyDescent="0.2">
      <c r="A16" s="40" t="s">
        <v>156</v>
      </c>
      <c r="B16" s="47" t="s">
        <v>225</v>
      </c>
      <c r="C16" s="47"/>
      <c r="D16" s="47"/>
      <c r="E16" s="47"/>
    </row>
    <row r="17" spans="1:5" x14ac:dyDescent="0.2">
      <c r="A17" s="41" t="s">
        <v>366</v>
      </c>
      <c r="B17" s="47"/>
      <c r="C17" s="47"/>
      <c r="D17" s="47"/>
      <c r="E17" s="47"/>
    </row>
    <row r="18" spans="1:5" x14ac:dyDescent="0.2">
      <c r="A18" s="40" t="s">
        <v>158</v>
      </c>
      <c r="B18" s="48">
        <v>46175</v>
      </c>
      <c r="C18" s="48"/>
      <c r="D18" s="48"/>
      <c r="E18" s="48"/>
    </row>
    <row r="19" spans="1:5" x14ac:dyDescent="0.2">
      <c r="A19" s="40" t="s">
        <v>159</v>
      </c>
      <c r="B19" s="48">
        <v>46161</v>
      </c>
      <c r="C19" s="48"/>
      <c r="D19" s="48"/>
      <c r="E19" s="48"/>
    </row>
    <row r="20" spans="1:5" x14ac:dyDescent="0.2">
      <c r="A20" s="40" t="s">
        <v>160</v>
      </c>
      <c r="B20" s="47" t="s">
        <v>169</v>
      </c>
      <c r="C20" s="47"/>
      <c r="D20" s="47"/>
      <c r="E20" s="47"/>
    </row>
    <row r="21" spans="1:5" x14ac:dyDescent="0.2">
      <c r="A21" s="40" t="s">
        <v>367</v>
      </c>
      <c r="B21" s="47" t="s">
        <v>82</v>
      </c>
      <c r="C21" s="47"/>
      <c r="D21" s="47"/>
      <c r="E21" s="47"/>
    </row>
    <row r="23" spans="1:5" x14ac:dyDescent="0.2">
      <c r="A23" s="23" t="str">
        <f>HYPERLINK("#'Factor List'!A1", "Back to Factor List")</f>
        <v>Back to Factor List</v>
      </c>
      <c r="B23" s="23" t="str">
        <f>HYPERLINK("#'Assumptions'!A1", "Assumptions")</f>
        <v>Assumptions</v>
      </c>
    </row>
    <row r="26" spans="1:5" s="56" customFormat="1" ht="25.5" x14ac:dyDescent="0.2">
      <c r="A26" s="55" t="s">
        <v>368</v>
      </c>
      <c r="B26" s="55" t="s">
        <v>388</v>
      </c>
      <c r="C26" s="55" t="s">
        <v>371</v>
      </c>
      <c r="D26" s="55" t="s">
        <v>389</v>
      </c>
      <c r="E26" s="55" t="s">
        <v>390</v>
      </c>
    </row>
    <row r="27" spans="1:5" x14ac:dyDescent="0.2">
      <c r="A27" s="43">
        <v>55</v>
      </c>
      <c r="B27" s="44">
        <v>23.55</v>
      </c>
      <c r="C27" s="44">
        <v>2.37</v>
      </c>
      <c r="D27" s="44"/>
      <c r="E27" s="44">
        <v>0</v>
      </c>
    </row>
    <row r="28" spans="1:5" x14ac:dyDescent="0.2">
      <c r="A28" s="43">
        <v>56</v>
      </c>
      <c r="B28" s="44">
        <v>23.01</v>
      </c>
      <c r="C28" s="44">
        <v>2.39</v>
      </c>
      <c r="D28" s="44"/>
      <c r="E28" s="44">
        <v>0</v>
      </c>
    </row>
    <row r="29" spans="1:5" x14ac:dyDescent="0.2">
      <c r="A29" s="43">
        <v>57</v>
      </c>
      <c r="B29" s="44">
        <v>22.46</v>
      </c>
      <c r="C29" s="44">
        <v>2.41</v>
      </c>
      <c r="D29" s="44"/>
      <c r="E29" s="44">
        <v>0</v>
      </c>
    </row>
    <row r="30" spans="1:5" x14ac:dyDescent="0.2">
      <c r="A30" s="43">
        <v>58</v>
      </c>
      <c r="B30" s="44">
        <v>21.91</v>
      </c>
      <c r="C30" s="44">
        <v>2.4300000000000002</v>
      </c>
      <c r="D30" s="44"/>
      <c r="E30" s="44">
        <v>0</v>
      </c>
    </row>
    <row r="31" spans="1:5" x14ac:dyDescent="0.2">
      <c r="A31" s="43">
        <v>59</v>
      </c>
      <c r="B31" s="44">
        <v>21.34</v>
      </c>
      <c r="C31" s="44">
        <v>2.4500000000000002</v>
      </c>
      <c r="D31" s="44"/>
      <c r="E31" s="44">
        <v>0</v>
      </c>
    </row>
    <row r="32" spans="1:5" x14ac:dyDescent="0.2">
      <c r="A32" s="43">
        <v>60</v>
      </c>
      <c r="B32" s="44">
        <v>20.78</v>
      </c>
      <c r="C32" s="44">
        <v>2.46</v>
      </c>
      <c r="D32" s="44"/>
      <c r="E32" s="44">
        <v>0</v>
      </c>
    </row>
    <row r="33" spans="1:5" x14ac:dyDescent="0.2">
      <c r="A33" s="43">
        <v>61</v>
      </c>
      <c r="B33" s="44">
        <v>20.2</v>
      </c>
      <c r="C33" s="44">
        <v>2.48</v>
      </c>
      <c r="D33" s="44"/>
      <c r="E33" s="44">
        <v>0</v>
      </c>
    </row>
    <row r="34" spans="1:5" x14ac:dyDescent="0.2">
      <c r="A34" s="43">
        <v>62</v>
      </c>
      <c r="B34" s="44">
        <v>19.63</v>
      </c>
      <c r="C34" s="44">
        <v>2.4900000000000002</v>
      </c>
      <c r="D34" s="44"/>
      <c r="E34" s="44">
        <v>0</v>
      </c>
    </row>
    <row r="35" spans="1:5" x14ac:dyDescent="0.2">
      <c r="A35" s="43">
        <v>63</v>
      </c>
      <c r="B35" s="44">
        <v>19.04</v>
      </c>
      <c r="C35" s="44">
        <v>2.5</v>
      </c>
      <c r="D35" s="44"/>
      <c r="E35" s="44">
        <v>0</v>
      </c>
    </row>
    <row r="36" spans="1:5" x14ac:dyDescent="0.2">
      <c r="A36" s="43">
        <v>64</v>
      </c>
      <c r="B36" s="44">
        <v>18.46</v>
      </c>
      <c r="C36" s="44">
        <v>2.5099999999999998</v>
      </c>
      <c r="D36" s="44"/>
      <c r="E36" s="44">
        <v>0</v>
      </c>
    </row>
    <row r="37" spans="1:5" x14ac:dyDescent="0.2">
      <c r="A37" s="43">
        <v>65</v>
      </c>
      <c r="B37" s="44">
        <v>17.87</v>
      </c>
      <c r="C37" s="44">
        <v>2.5099999999999998</v>
      </c>
      <c r="D37" s="44"/>
      <c r="E37" s="44">
        <v>0</v>
      </c>
    </row>
    <row r="38" spans="1:5" x14ac:dyDescent="0.2">
      <c r="A38" s="43">
        <v>66</v>
      </c>
      <c r="B38" s="44">
        <v>17.28</v>
      </c>
      <c r="C38" s="44">
        <v>2.5</v>
      </c>
      <c r="D38" s="44"/>
      <c r="E38" s="44">
        <v>0</v>
      </c>
    </row>
    <row r="39" spans="1:5" x14ac:dyDescent="0.2">
      <c r="A39" s="43">
        <v>67</v>
      </c>
      <c r="B39" s="44">
        <v>16.68</v>
      </c>
      <c r="C39" s="44">
        <v>2.4900000000000002</v>
      </c>
      <c r="D39" s="44"/>
      <c r="E39" s="44">
        <v>0</v>
      </c>
    </row>
    <row r="40" spans="1:5" x14ac:dyDescent="0.2">
      <c r="A40" s="43">
        <v>68</v>
      </c>
      <c r="B40" s="44">
        <v>16.079999999999998</v>
      </c>
      <c r="C40" s="44">
        <v>2.4700000000000002</v>
      </c>
      <c r="D40" s="44"/>
      <c r="E40" s="44">
        <v>0</v>
      </c>
    </row>
    <row r="41" spans="1:5" x14ac:dyDescent="0.2">
      <c r="A41" s="43">
        <v>69</v>
      </c>
      <c r="B41" s="44">
        <v>15.46</v>
      </c>
      <c r="C41" s="44">
        <v>2.4500000000000002</v>
      </c>
      <c r="D41" s="44"/>
      <c r="E41" s="44"/>
    </row>
    <row r="42" spans="1:5" x14ac:dyDescent="0.2">
      <c r="A42" s="43">
        <v>70</v>
      </c>
      <c r="B42" s="44">
        <v>14.85</v>
      </c>
      <c r="C42" s="44">
        <v>2.4300000000000002</v>
      </c>
      <c r="D42" s="44"/>
      <c r="E42" s="44"/>
    </row>
    <row r="43" spans="1:5" x14ac:dyDescent="0.2">
      <c r="A43" s="43">
        <v>71</v>
      </c>
      <c r="B43" s="44">
        <v>14.23</v>
      </c>
      <c r="C43" s="44">
        <v>2.4</v>
      </c>
      <c r="D43" s="44"/>
      <c r="E43" s="44"/>
    </row>
    <row r="44" spans="1:5" x14ac:dyDescent="0.2">
      <c r="A44" s="43">
        <v>72</v>
      </c>
      <c r="B44" s="44">
        <v>13.61</v>
      </c>
      <c r="C44" s="44">
        <v>2.37</v>
      </c>
      <c r="D44" s="44"/>
      <c r="E44" s="44"/>
    </row>
    <row r="45" spans="1:5" x14ac:dyDescent="0.2">
      <c r="A45" s="43">
        <v>73</v>
      </c>
      <c r="B45" s="44">
        <v>12.98</v>
      </c>
      <c r="C45" s="44">
        <v>2.33</v>
      </c>
      <c r="D45" s="44">
        <v>1.93</v>
      </c>
      <c r="E45" s="44"/>
    </row>
    <row r="46" spans="1:5" x14ac:dyDescent="0.2">
      <c r="A46" s="43">
        <v>74</v>
      </c>
      <c r="B46" s="44">
        <v>12.37</v>
      </c>
      <c r="C46" s="44">
        <v>2.2799999999999998</v>
      </c>
      <c r="D46" s="44">
        <v>1.77</v>
      </c>
      <c r="E46" s="44"/>
    </row>
    <row r="47" spans="1:5" x14ac:dyDescent="0.2">
      <c r="A47" s="43">
        <v>75</v>
      </c>
      <c r="B47" s="44">
        <v>11.75</v>
      </c>
      <c r="C47" s="44">
        <v>2.2200000000000002</v>
      </c>
      <c r="D47" s="44">
        <v>1.61</v>
      </c>
      <c r="E47" s="44"/>
    </row>
    <row r="48" spans="1:5" x14ac:dyDescent="0.2">
      <c r="A48" s="43">
        <v>76</v>
      </c>
      <c r="B48" s="44">
        <v>11.15</v>
      </c>
      <c r="C48" s="44">
        <v>2.16</v>
      </c>
      <c r="D48" s="44">
        <v>1.46</v>
      </c>
      <c r="E48" s="44"/>
    </row>
    <row r="49" spans="1:5" x14ac:dyDescent="0.2">
      <c r="A49" s="43">
        <v>77</v>
      </c>
      <c r="B49" s="44">
        <v>10.56</v>
      </c>
      <c r="C49" s="44">
        <v>2.08</v>
      </c>
      <c r="D49" s="44">
        <v>1.33</v>
      </c>
      <c r="E49" s="44"/>
    </row>
    <row r="50" spans="1:5" x14ac:dyDescent="0.2">
      <c r="A50" s="43">
        <v>78</v>
      </c>
      <c r="B50" s="44">
        <v>9.9700000000000006</v>
      </c>
      <c r="C50" s="44">
        <v>2</v>
      </c>
      <c r="D50" s="44">
        <v>1.19</v>
      </c>
      <c r="E50" s="44"/>
    </row>
    <row r="51" spans="1:5" x14ac:dyDescent="0.2">
      <c r="A51" s="43">
        <v>79</v>
      </c>
      <c r="B51" s="44">
        <v>9.39</v>
      </c>
      <c r="C51" s="44">
        <v>1.91</v>
      </c>
      <c r="D51" s="44">
        <v>1.07</v>
      </c>
      <c r="E51" s="44"/>
    </row>
    <row r="52" spans="1:5" x14ac:dyDescent="0.2">
      <c r="A52" s="43">
        <v>80</v>
      </c>
      <c r="B52" s="44">
        <v>8.81</v>
      </c>
      <c r="C52" s="44">
        <v>1.82</v>
      </c>
      <c r="D52" s="44">
        <v>0.95</v>
      </c>
      <c r="E52" s="44"/>
    </row>
    <row r="53" spans="1:5" x14ac:dyDescent="0.2">
      <c r="A53" s="43">
        <v>81</v>
      </c>
      <c r="B53" s="44">
        <v>8.23</v>
      </c>
      <c r="C53" s="44">
        <v>1.72</v>
      </c>
      <c r="D53" s="44">
        <v>0.84</v>
      </c>
      <c r="E53" s="44"/>
    </row>
    <row r="54" spans="1:5" x14ac:dyDescent="0.2">
      <c r="A54" s="43">
        <v>82</v>
      </c>
      <c r="B54" s="44">
        <v>7.66</v>
      </c>
      <c r="C54" s="44">
        <v>1.62</v>
      </c>
      <c r="D54" s="44">
        <v>0.74</v>
      </c>
      <c r="E54" s="44"/>
    </row>
    <row r="55" spans="1:5" x14ac:dyDescent="0.2">
      <c r="A55" s="43">
        <v>83</v>
      </c>
      <c r="B55" s="44">
        <v>7.1</v>
      </c>
      <c r="C55" s="44">
        <v>1.51</v>
      </c>
      <c r="D55" s="44">
        <v>0.65</v>
      </c>
      <c r="E55" s="44"/>
    </row>
    <row r="56" spans="1:5" x14ac:dyDescent="0.2">
      <c r="A56" s="43">
        <v>84</v>
      </c>
      <c r="B56" s="44">
        <v>6.56</v>
      </c>
      <c r="C56" s="44">
        <v>1.4</v>
      </c>
      <c r="D56" s="44">
        <v>0.56000000000000005</v>
      </c>
      <c r="E56" s="44"/>
    </row>
    <row r="57" spans="1:5" x14ac:dyDescent="0.2">
      <c r="A57" s="43">
        <v>85</v>
      </c>
      <c r="B57" s="44">
        <v>6.04</v>
      </c>
      <c r="C57" s="44">
        <v>1.29</v>
      </c>
      <c r="D57" s="44">
        <v>0.49</v>
      </c>
      <c r="E57" s="44"/>
    </row>
    <row r="58" spans="1:5" x14ac:dyDescent="0.2">
      <c r="A58" s="43">
        <v>86</v>
      </c>
      <c r="B58" s="44">
        <v>5.55</v>
      </c>
      <c r="C58" s="44">
        <v>1.1599999999999999</v>
      </c>
      <c r="D58" s="44">
        <v>0.42</v>
      </c>
      <c r="E58" s="44"/>
    </row>
    <row r="59" spans="1:5" x14ac:dyDescent="0.2">
      <c r="A59" s="43">
        <v>87</v>
      </c>
      <c r="B59" s="44">
        <v>5.08</v>
      </c>
      <c r="C59" s="44">
        <v>1.04</v>
      </c>
      <c r="D59" s="44">
        <v>0.36</v>
      </c>
      <c r="E59" s="44"/>
    </row>
    <row r="60" spans="1:5" x14ac:dyDescent="0.2">
      <c r="A60" s="43">
        <v>88</v>
      </c>
      <c r="B60" s="44">
        <v>4.6500000000000004</v>
      </c>
      <c r="C60" s="44">
        <v>0.91</v>
      </c>
      <c r="D60" s="44">
        <v>0.3</v>
      </c>
      <c r="E60" s="44"/>
    </row>
    <row r="61" spans="1:5" x14ac:dyDescent="0.2">
      <c r="A61" s="43">
        <v>89</v>
      </c>
      <c r="B61" s="44">
        <v>4.24</v>
      </c>
      <c r="C61" s="44">
        <v>0.79</v>
      </c>
      <c r="D61" s="44">
        <v>0.26</v>
      </c>
      <c r="E61" s="44"/>
    </row>
    <row r="62" spans="1:5" x14ac:dyDescent="0.2">
      <c r="A62" s="43">
        <v>90</v>
      </c>
      <c r="B62" s="44">
        <v>3.86</v>
      </c>
      <c r="C62" s="44">
        <v>0.68</v>
      </c>
      <c r="D62" s="44">
        <v>0.22</v>
      </c>
      <c r="E62" s="44"/>
    </row>
    <row r="63" spans="1:5" x14ac:dyDescent="0.2">
      <c r="A63" s="43">
        <v>91</v>
      </c>
      <c r="B63" s="44">
        <v>3.51</v>
      </c>
      <c r="C63" s="44">
        <v>0.57999999999999996</v>
      </c>
      <c r="D63" s="44">
        <v>0.18</v>
      </c>
      <c r="E63" s="44"/>
    </row>
    <row r="64" spans="1:5" x14ac:dyDescent="0.2">
      <c r="A64" s="43">
        <v>92</v>
      </c>
      <c r="B64" s="44">
        <v>3.18</v>
      </c>
      <c r="C64" s="44">
        <v>0.48</v>
      </c>
      <c r="D64" s="44">
        <v>0.15</v>
      </c>
      <c r="E64" s="44"/>
    </row>
    <row r="65" spans="1:5" x14ac:dyDescent="0.2">
      <c r="A65" s="43">
        <v>93</v>
      </c>
      <c r="B65" s="44">
        <v>2.88</v>
      </c>
      <c r="C65" s="44">
        <v>0.39</v>
      </c>
      <c r="D65" s="44">
        <v>0.13</v>
      </c>
      <c r="E65" s="44"/>
    </row>
    <row r="66" spans="1:5" x14ac:dyDescent="0.2">
      <c r="A66" s="43">
        <v>94</v>
      </c>
      <c r="B66" s="44">
        <v>2.6</v>
      </c>
      <c r="C66" s="44">
        <v>0.31</v>
      </c>
      <c r="D66" s="44">
        <v>0.1</v>
      </c>
      <c r="E66" s="44"/>
    </row>
    <row r="67" spans="1:5" x14ac:dyDescent="0.2">
      <c r="A67" s="43">
        <v>95</v>
      </c>
      <c r="B67" s="44">
        <v>2.36</v>
      </c>
      <c r="C67" s="44">
        <v>0.25</v>
      </c>
      <c r="D67" s="44">
        <v>0.09</v>
      </c>
      <c r="E67" s="44"/>
    </row>
    <row r="68" spans="1:5" x14ac:dyDescent="0.2">
      <c r="A68" s="43">
        <v>96</v>
      </c>
      <c r="B68" s="44">
        <v>2.14</v>
      </c>
      <c r="C68" s="44">
        <v>0.19</v>
      </c>
      <c r="D68" s="44">
        <v>7.0000000000000007E-2</v>
      </c>
      <c r="E68" s="44"/>
    </row>
    <row r="69" spans="1:5" x14ac:dyDescent="0.2">
      <c r="A69" s="43">
        <v>97</v>
      </c>
      <c r="B69" s="44">
        <v>1.94</v>
      </c>
      <c r="C69" s="44">
        <v>0.14000000000000001</v>
      </c>
      <c r="D69" s="44">
        <v>0.06</v>
      </c>
      <c r="E69" s="44"/>
    </row>
    <row r="70" spans="1:5" x14ac:dyDescent="0.2">
      <c r="A70" s="43">
        <v>98</v>
      </c>
      <c r="B70" s="44">
        <v>1.77</v>
      </c>
      <c r="C70" s="44">
        <v>0.11</v>
      </c>
      <c r="D70" s="44">
        <v>0.05</v>
      </c>
      <c r="E70" s="44"/>
    </row>
    <row r="71" spans="1:5" x14ac:dyDescent="0.2">
      <c r="A71" s="43">
        <v>99</v>
      </c>
      <c r="B71" s="44">
        <v>1.62</v>
      </c>
      <c r="C71" s="44">
        <v>0.08</v>
      </c>
      <c r="D71" s="44">
        <v>0.04</v>
      </c>
      <c r="E71" s="44"/>
    </row>
    <row r="72" spans="1:5" x14ac:dyDescent="0.2">
      <c r="A72" s="43">
        <v>100</v>
      </c>
      <c r="B72" s="44">
        <v>1.5</v>
      </c>
      <c r="C72" s="44">
        <v>0.05</v>
      </c>
      <c r="D72" s="44">
        <v>0.04</v>
      </c>
      <c r="E72" s="44"/>
    </row>
    <row r="73" spans="1:5" x14ac:dyDescent="0.2">
      <c r="D73" t="e">
        <v>#N/A</v>
      </c>
    </row>
  </sheetData>
  <sheetProtection algorithmName="SHA-512" hashValue="N03Gh3vHHao/cXHIAZnlNpnUQPQPgR8nCy47xS/jYonACOkwOLcfXTtJE67JrZdAiUoYuQXlkNos7o4rKfvPyQ==" saltValue="Bd2oCftKqi1uqryOrxfhrg==" spinCount="100000" sheet="1" objects="1" scenarios="1"/>
  <conditionalFormatting sqref="A6:A21">
    <cfRule type="expression" dxfId="399" priority="11" stopIfTrue="1">
      <formula>MOD(ROW(),2)=0</formula>
    </cfRule>
    <cfRule type="expression" dxfId="398" priority="12" stopIfTrue="1">
      <formula>MOD(ROW(),2)&lt;&gt;0</formula>
    </cfRule>
  </conditionalFormatting>
  <conditionalFormatting sqref="A26:A72">
    <cfRule type="expression" dxfId="397" priority="15" stopIfTrue="1">
      <formula>MOD(ROW(),2)=0</formula>
    </cfRule>
    <cfRule type="expression" dxfId="396" priority="16" stopIfTrue="1">
      <formula>MOD(ROW(),2)&lt;&gt;0</formula>
    </cfRule>
  </conditionalFormatting>
  <conditionalFormatting sqref="B18:B19">
    <cfRule type="expression" dxfId="395" priority="1" stopIfTrue="1">
      <formula>MOD(ROW(),2)=0</formula>
    </cfRule>
    <cfRule type="expression" dxfId="394" priority="2" stopIfTrue="1">
      <formula>MOD(ROW(),2)&lt;&gt;0</formula>
    </cfRule>
  </conditionalFormatting>
  <conditionalFormatting sqref="B6:E17 C18:E19 B20:E21">
    <cfRule type="expression" dxfId="393" priority="13" stopIfTrue="1">
      <formula>MOD(ROW(),2)=0</formula>
    </cfRule>
    <cfRule type="expression" dxfId="392" priority="14" stopIfTrue="1">
      <formula>MOD(ROW(),2)&lt;&gt;0</formula>
    </cfRule>
  </conditionalFormatting>
  <conditionalFormatting sqref="B26:E72">
    <cfRule type="expression" dxfId="391" priority="17" stopIfTrue="1">
      <formula>MOD(ROW(),2)=0</formula>
    </cfRule>
    <cfRule type="expression" dxfId="390" priority="18" stopIfTrue="1">
      <formula>MOD(ROW(),2)&lt;&gt;0</formula>
    </cfRule>
  </conditionalFormatting>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1BE01-F970-4C09-AABB-112BC0B9F194}">
  <sheetPr codeName="Sheet27"/>
  <dimension ref="A1:E102"/>
  <sheetViews>
    <sheetView showGridLines="0"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Pensioner CE - x-303</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162</v>
      </c>
      <c r="C8" s="47"/>
      <c r="D8" s="47"/>
      <c r="E8" s="47"/>
    </row>
    <row r="9" spans="1:5" x14ac:dyDescent="0.2">
      <c r="A9" s="40" t="s">
        <v>150</v>
      </c>
      <c r="B9" s="47" t="s">
        <v>220</v>
      </c>
      <c r="C9" s="47"/>
      <c r="D9" s="47"/>
      <c r="E9" s="47"/>
    </row>
    <row r="10" spans="1:5" x14ac:dyDescent="0.2">
      <c r="A10" s="40" t="s">
        <v>6</v>
      </c>
      <c r="B10" s="47" t="s">
        <v>226</v>
      </c>
      <c r="C10" s="47"/>
      <c r="D10" s="47"/>
      <c r="E10" s="47"/>
    </row>
    <row r="11" spans="1:5" x14ac:dyDescent="0.2">
      <c r="A11" s="40" t="s">
        <v>151</v>
      </c>
      <c r="B11" s="47" t="s">
        <v>165</v>
      </c>
      <c r="C11" s="47"/>
      <c r="D11" s="47"/>
      <c r="E11" s="47"/>
    </row>
    <row r="12" spans="1:5" x14ac:dyDescent="0.2">
      <c r="A12" s="40" t="s">
        <v>152</v>
      </c>
      <c r="B12" s="47" t="s">
        <v>166</v>
      </c>
      <c r="C12" s="47"/>
      <c r="D12" s="47"/>
      <c r="E12" s="47"/>
    </row>
    <row r="13" spans="1:5" x14ac:dyDescent="0.2">
      <c r="A13" s="40" t="s">
        <v>364</v>
      </c>
      <c r="B13" s="47">
        <v>0</v>
      </c>
      <c r="C13" s="47"/>
      <c r="D13" s="47"/>
      <c r="E13" s="47"/>
    </row>
    <row r="14" spans="1:5" x14ac:dyDescent="0.2">
      <c r="A14" s="40" t="s">
        <v>154</v>
      </c>
      <c r="B14" s="47">
        <v>303</v>
      </c>
      <c r="C14" s="47"/>
      <c r="D14" s="47"/>
      <c r="E14" s="47"/>
    </row>
    <row r="15" spans="1:5" x14ac:dyDescent="0.2">
      <c r="A15" s="40" t="s">
        <v>365</v>
      </c>
      <c r="B15" s="47" t="s">
        <v>227</v>
      </c>
      <c r="C15" s="47"/>
      <c r="D15" s="47"/>
      <c r="E15" s="47"/>
    </row>
    <row r="16" spans="1:5" x14ac:dyDescent="0.2">
      <c r="A16" s="40" t="s">
        <v>156</v>
      </c>
      <c r="B16" s="47" t="s">
        <v>228</v>
      </c>
      <c r="C16" s="47"/>
      <c r="D16" s="47"/>
      <c r="E16" s="47"/>
    </row>
    <row r="17" spans="1:5" x14ac:dyDescent="0.2">
      <c r="A17" s="41" t="s">
        <v>366</v>
      </c>
      <c r="B17" s="47"/>
      <c r="C17" s="47"/>
      <c r="D17" s="47"/>
      <c r="E17" s="47"/>
    </row>
    <row r="18" spans="1:5" x14ac:dyDescent="0.2">
      <c r="A18" s="40" t="s">
        <v>158</v>
      </c>
      <c r="B18" s="48">
        <v>46175</v>
      </c>
      <c r="C18" s="48"/>
      <c r="D18" s="48"/>
      <c r="E18" s="48"/>
    </row>
    <row r="19" spans="1:5" x14ac:dyDescent="0.2">
      <c r="A19" s="40" t="s">
        <v>159</v>
      </c>
      <c r="B19" s="48">
        <v>46161</v>
      </c>
      <c r="C19" s="48"/>
      <c r="D19" s="48"/>
      <c r="E19" s="48"/>
    </row>
    <row r="20" spans="1:5" x14ac:dyDescent="0.2">
      <c r="A20" s="40" t="s">
        <v>160</v>
      </c>
      <c r="B20" s="47" t="s">
        <v>169</v>
      </c>
      <c r="C20" s="47"/>
      <c r="D20" s="47"/>
      <c r="E20" s="47"/>
    </row>
    <row r="21" spans="1:5" x14ac:dyDescent="0.2">
      <c r="A21" s="40" t="s">
        <v>367</v>
      </c>
      <c r="B21" s="47" t="s">
        <v>82</v>
      </c>
      <c r="C21" s="47"/>
      <c r="D21" s="47"/>
      <c r="E21" s="47"/>
    </row>
    <row r="23" spans="1:5" x14ac:dyDescent="0.2">
      <c r="A23" s="23" t="str">
        <f>HYPERLINK("#'Factor List'!A1", "Back to Factor List")</f>
        <v>Back to Factor List</v>
      </c>
      <c r="B23" s="23" t="str">
        <f>HYPERLINK("#'Assumptions'!A1", "Assumptions")</f>
        <v>Assumptions</v>
      </c>
    </row>
    <row r="26" spans="1:5" s="56" customFormat="1" ht="25.5" x14ac:dyDescent="0.2">
      <c r="A26" s="55" t="s">
        <v>368</v>
      </c>
      <c r="B26" s="55" t="s">
        <v>388</v>
      </c>
      <c r="C26" s="55" t="s">
        <v>371</v>
      </c>
      <c r="D26" s="55" t="s">
        <v>389</v>
      </c>
      <c r="E26" s="55" t="s">
        <v>390</v>
      </c>
    </row>
    <row r="27" spans="1:5" x14ac:dyDescent="0.2">
      <c r="A27" s="43">
        <v>20</v>
      </c>
      <c r="B27" s="44">
        <v>28.73</v>
      </c>
      <c r="C27" s="44">
        <v>7.42</v>
      </c>
      <c r="D27" s="44"/>
      <c r="E27" s="44">
        <v>0</v>
      </c>
    </row>
    <row r="28" spans="1:5" x14ac:dyDescent="0.2">
      <c r="A28" s="43">
        <v>21</v>
      </c>
      <c r="B28" s="44">
        <v>28.6</v>
      </c>
      <c r="C28" s="44">
        <v>7.32</v>
      </c>
      <c r="D28" s="44"/>
      <c r="E28" s="44">
        <v>0</v>
      </c>
    </row>
    <row r="29" spans="1:5" x14ac:dyDescent="0.2">
      <c r="A29" s="43">
        <v>22</v>
      </c>
      <c r="B29" s="44">
        <v>28.46</v>
      </c>
      <c r="C29" s="44">
        <v>7.23</v>
      </c>
      <c r="D29" s="44"/>
      <c r="E29" s="44">
        <v>0</v>
      </c>
    </row>
    <row r="30" spans="1:5" x14ac:dyDescent="0.2">
      <c r="A30" s="43">
        <v>23</v>
      </c>
      <c r="B30" s="44">
        <v>28.32</v>
      </c>
      <c r="C30" s="44">
        <v>7.12</v>
      </c>
      <c r="D30" s="44"/>
      <c r="E30" s="44">
        <v>0</v>
      </c>
    </row>
    <row r="31" spans="1:5" x14ac:dyDescent="0.2">
      <c r="A31" s="43">
        <v>24</v>
      </c>
      <c r="B31" s="44">
        <v>28.18</v>
      </c>
      <c r="C31" s="44">
        <v>7.02</v>
      </c>
      <c r="D31" s="44"/>
      <c r="E31" s="44">
        <v>0</v>
      </c>
    </row>
    <row r="32" spans="1:5" x14ac:dyDescent="0.2">
      <c r="A32" s="43">
        <v>25</v>
      </c>
      <c r="B32" s="44">
        <v>28.03</v>
      </c>
      <c r="C32" s="44">
        <v>6.92</v>
      </c>
      <c r="D32" s="44"/>
      <c r="E32" s="44">
        <v>0</v>
      </c>
    </row>
    <row r="33" spans="1:5" x14ac:dyDescent="0.2">
      <c r="A33" s="43">
        <v>26</v>
      </c>
      <c r="B33" s="44">
        <v>27.87</v>
      </c>
      <c r="C33" s="44">
        <v>6.81</v>
      </c>
      <c r="D33" s="44"/>
      <c r="E33" s="44">
        <v>0</v>
      </c>
    </row>
    <row r="34" spans="1:5" x14ac:dyDescent="0.2">
      <c r="A34" s="43">
        <v>27</v>
      </c>
      <c r="B34" s="44">
        <v>27.72</v>
      </c>
      <c r="C34" s="44">
        <v>6.71</v>
      </c>
      <c r="D34" s="44"/>
      <c r="E34" s="44">
        <v>0</v>
      </c>
    </row>
    <row r="35" spans="1:5" x14ac:dyDescent="0.2">
      <c r="A35" s="43">
        <v>28</v>
      </c>
      <c r="B35" s="44">
        <v>27.55</v>
      </c>
      <c r="C35" s="44">
        <v>6.61</v>
      </c>
      <c r="D35" s="44"/>
      <c r="E35" s="44">
        <v>0</v>
      </c>
    </row>
    <row r="36" spans="1:5" x14ac:dyDescent="0.2">
      <c r="A36" s="43">
        <v>29</v>
      </c>
      <c r="B36" s="44">
        <v>27.37</v>
      </c>
      <c r="C36" s="44">
        <v>6.51</v>
      </c>
      <c r="D36" s="44"/>
      <c r="E36" s="44">
        <v>0</v>
      </c>
    </row>
    <row r="37" spans="1:5" x14ac:dyDescent="0.2">
      <c r="A37" s="43">
        <v>30</v>
      </c>
      <c r="B37" s="44">
        <v>27.18</v>
      </c>
      <c r="C37" s="44">
        <v>6.42</v>
      </c>
      <c r="D37" s="44"/>
      <c r="E37" s="44">
        <v>0</v>
      </c>
    </row>
    <row r="38" spans="1:5" x14ac:dyDescent="0.2">
      <c r="A38" s="43">
        <v>31</v>
      </c>
      <c r="B38" s="44">
        <v>26.98</v>
      </c>
      <c r="C38" s="44">
        <v>6.33</v>
      </c>
      <c r="D38" s="44"/>
      <c r="E38" s="44">
        <v>0</v>
      </c>
    </row>
    <row r="39" spans="1:5" x14ac:dyDescent="0.2">
      <c r="A39" s="43">
        <v>32</v>
      </c>
      <c r="B39" s="44">
        <v>26.77</v>
      </c>
      <c r="C39" s="44">
        <v>6.24</v>
      </c>
      <c r="D39" s="44"/>
      <c r="E39" s="44">
        <v>0</v>
      </c>
    </row>
    <row r="40" spans="1:5" x14ac:dyDescent="0.2">
      <c r="A40" s="43">
        <v>33</v>
      </c>
      <c r="B40" s="44">
        <v>26.55</v>
      </c>
      <c r="C40" s="44">
        <v>6.15</v>
      </c>
      <c r="D40" s="44"/>
      <c r="E40" s="44">
        <v>0</v>
      </c>
    </row>
    <row r="41" spans="1:5" x14ac:dyDescent="0.2">
      <c r="A41" s="43">
        <v>34</v>
      </c>
      <c r="B41" s="44">
        <v>26.33</v>
      </c>
      <c r="C41" s="44">
        <v>6.07</v>
      </c>
      <c r="D41" s="44"/>
      <c r="E41" s="44">
        <v>0</v>
      </c>
    </row>
    <row r="42" spans="1:5" x14ac:dyDescent="0.2">
      <c r="A42" s="43">
        <v>35</v>
      </c>
      <c r="B42" s="44">
        <v>26.1</v>
      </c>
      <c r="C42" s="44">
        <v>5.98</v>
      </c>
      <c r="D42" s="44"/>
      <c r="E42" s="44">
        <v>0</v>
      </c>
    </row>
    <row r="43" spans="1:5" x14ac:dyDescent="0.2">
      <c r="A43" s="43">
        <v>36</v>
      </c>
      <c r="B43" s="44">
        <v>25.86</v>
      </c>
      <c r="C43" s="44">
        <v>5.9</v>
      </c>
      <c r="D43" s="44"/>
      <c r="E43" s="44">
        <v>0</v>
      </c>
    </row>
    <row r="44" spans="1:5" x14ac:dyDescent="0.2">
      <c r="A44" s="43">
        <v>37</v>
      </c>
      <c r="B44" s="44">
        <v>25.61</v>
      </c>
      <c r="C44" s="44">
        <v>5.81</v>
      </c>
      <c r="D44" s="44"/>
      <c r="E44" s="44">
        <v>0</v>
      </c>
    </row>
    <row r="45" spans="1:5" x14ac:dyDescent="0.2">
      <c r="A45" s="43">
        <v>38</v>
      </c>
      <c r="B45" s="44">
        <v>25.36</v>
      </c>
      <c r="C45" s="44">
        <v>5.73</v>
      </c>
      <c r="D45" s="44"/>
      <c r="E45" s="44">
        <v>0</v>
      </c>
    </row>
    <row r="46" spans="1:5" x14ac:dyDescent="0.2">
      <c r="A46" s="43">
        <v>39</v>
      </c>
      <c r="B46" s="44">
        <v>25.1</v>
      </c>
      <c r="C46" s="44">
        <v>5.65</v>
      </c>
      <c r="D46" s="44"/>
      <c r="E46" s="44">
        <v>0</v>
      </c>
    </row>
    <row r="47" spans="1:5" x14ac:dyDescent="0.2">
      <c r="A47" s="43">
        <v>40</v>
      </c>
      <c r="B47" s="44">
        <v>24.84</v>
      </c>
      <c r="C47" s="44">
        <v>5.56</v>
      </c>
      <c r="D47" s="44"/>
      <c r="E47" s="44">
        <v>0</v>
      </c>
    </row>
    <row r="48" spans="1:5" x14ac:dyDescent="0.2">
      <c r="A48" s="43">
        <v>41</v>
      </c>
      <c r="B48" s="44">
        <v>24.58</v>
      </c>
      <c r="C48" s="44">
        <v>5.47</v>
      </c>
      <c r="D48" s="44"/>
      <c r="E48" s="44">
        <v>0</v>
      </c>
    </row>
    <row r="49" spans="1:5" x14ac:dyDescent="0.2">
      <c r="A49" s="43">
        <v>42</v>
      </c>
      <c r="B49" s="44">
        <v>24.3</v>
      </c>
      <c r="C49" s="44">
        <v>5.39</v>
      </c>
      <c r="D49" s="44"/>
      <c r="E49" s="44">
        <v>0</v>
      </c>
    </row>
    <row r="50" spans="1:5" x14ac:dyDescent="0.2">
      <c r="A50" s="43">
        <v>43</v>
      </c>
      <c r="B50" s="44">
        <v>24.02</v>
      </c>
      <c r="C50" s="44">
        <v>5.3</v>
      </c>
      <c r="D50" s="44"/>
      <c r="E50" s="44">
        <v>0</v>
      </c>
    </row>
    <row r="51" spans="1:5" x14ac:dyDescent="0.2">
      <c r="A51" s="43">
        <v>44</v>
      </c>
      <c r="B51" s="44">
        <v>23.74</v>
      </c>
      <c r="C51" s="44">
        <v>5.21</v>
      </c>
      <c r="D51" s="44"/>
      <c r="E51" s="44">
        <v>0</v>
      </c>
    </row>
    <row r="52" spans="1:5" x14ac:dyDescent="0.2">
      <c r="A52" s="43">
        <v>45</v>
      </c>
      <c r="B52" s="44">
        <v>23.45</v>
      </c>
      <c r="C52" s="44">
        <v>5.12</v>
      </c>
      <c r="D52" s="44"/>
      <c r="E52" s="44">
        <v>0</v>
      </c>
    </row>
    <row r="53" spans="1:5" x14ac:dyDescent="0.2">
      <c r="A53" s="43">
        <v>46</v>
      </c>
      <c r="B53" s="44">
        <v>23.16</v>
      </c>
      <c r="C53" s="44">
        <v>5.0199999999999996</v>
      </c>
      <c r="D53" s="44"/>
      <c r="E53" s="44">
        <v>0</v>
      </c>
    </row>
    <row r="54" spans="1:5" x14ac:dyDescent="0.2">
      <c r="A54" s="43">
        <v>47</v>
      </c>
      <c r="B54" s="44">
        <v>22.87</v>
      </c>
      <c r="C54" s="44">
        <v>4.93</v>
      </c>
      <c r="D54" s="44"/>
      <c r="E54" s="44">
        <v>0</v>
      </c>
    </row>
    <row r="55" spans="1:5" x14ac:dyDescent="0.2">
      <c r="A55" s="43">
        <v>48</v>
      </c>
      <c r="B55" s="44">
        <v>22.57</v>
      </c>
      <c r="C55" s="44">
        <v>4.83</v>
      </c>
      <c r="D55" s="44"/>
      <c r="E55" s="44">
        <v>0</v>
      </c>
    </row>
    <row r="56" spans="1:5" x14ac:dyDescent="0.2">
      <c r="A56" s="43">
        <v>49</v>
      </c>
      <c r="B56" s="44">
        <v>22.26</v>
      </c>
      <c r="C56" s="44">
        <v>4.7300000000000004</v>
      </c>
      <c r="D56" s="44"/>
      <c r="E56" s="44">
        <v>0</v>
      </c>
    </row>
    <row r="57" spans="1:5" x14ac:dyDescent="0.2">
      <c r="A57" s="43">
        <v>50</v>
      </c>
      <c r="B57" s="44">
        <v>21.95</v>
      </c>
      <c r="C57" s="44">
        <v>4.6399999999999997</v>
      </c>
      <c r="D57" s="44"/>
      <c r="E57" s="44">
        <v>0</v>
      </c>
    </row>
    <row r="58" spans="1:5" x14ac:dyDescent="0.2">
      <c r="A58" s="43">
        <v>51</v>
      </c>
      <c r="B58" s="44">
        <v>21.62</v>
      </c>
      <c r="C58" s="44">
        <v>4.55</v>
      </c>
      <c r="D58" s="44"/>
      <c r="E58" s="44">
        <v>0</v>
      </c>
    </row>
    <row r="59" spans="1:5" x14ac:dyDescent="0.2">
      <c r="A59" s="43">
        <v>52</v>
      </c>
      <c r="B59" s="44">
        <v>21.28</v>
      </c>
      <c r="C59" s="44">
        <v>4.46</v>
      </c>
      <c r="D59" s="44"/>
      <c r="E59" s="44">
        <v>0</v>
      </c>
    </row>
    <row r="60" spans="1:5" x14ac:dyDescent="0.2">
      <c r="A60" s="43">
        <v>53</v>
      </c>
      <c r="B60" s="44">
        <v>20.93</v>
      </c>
      <c r="C60" s="44">
        <v>4.38</v>
      </c>
      <c r="D60" s="44"/>
      <c r="E60" s="44">
        <v>0</v>
      </c>
    </row>
    <row r="61" spans="1:5" x14ac:dyDescent="0.2">
      <c r="A61" s="43">
        <v>54</v>
      </c>
      <c r="B61" s="44">
        <v>20.57</v>
      </c>
      <c r="C61" s="44">
        <v>4.29</v>
      </c>
      <c r="D61" s="44"/>
      <c r="E61" s="44">
        <v>0</v>
      </c>
    </row>
    <row r="62" spans="1:5" x14ac:dyDescent="0.2">
      <c r="A62" s="43">
        <v>55</v>
      </c>
      <c r="B62" s="44">
        <v>20.21</v>
      </c>
      <c r="C62" s="44">
        <v>4.2</v>
      </c>
      <c r="D62" s="44"/>
      <c r="E62" s="44">
        <v>0</v>
      </c>
    </row>
    <row r="63" spans="1:5" x14ac:dyDescent="0.2">
      <c r="A63" s="43">
        <v>56</v>
      </c>
      <c r="B63" s="44">
        <v>19.84</v>
      </c>
      <c r="C63" s="44">
        <v>4.1100000000000003</v>
      </c>
      <c r="D63" s="44"/>
      <c r="E63" s="44">
        <v>0</v>
      </c>
    </row>
    <row r="64" spans="1:5" x14ac:dyDescent="0.2">
      <c r="A64" s="43">
        <v>57</v>
      </c>
      <c r="B64" s="44">
        <v>19.45</v>
      </c>
      <c r="C64" s="44">
        <v>4.03</v>
      </c>
      <c r="D64" s="44"/>
      <c r="E64" s="44">
        <v>0</v>
      </c>
    </row>
    <row r="65" spans="1:5" x14ac:dyDescent="0.2">
      <c r="A65" s="43">
        <v>58</v>
      </c>
      <c r="B65" s="44">
        <v>19.05</v>
      </c>
      <c r="C65" s="44">
        <v>3.96</v>
      </c>
      <c r="D65" s="44"/>
      <c r="E65" s="44">
        <v>0</v>
      </c>
    </row>
    <row r="66" spans="1:5" x14ac:dyDescent="0.2">
      <c r="A66" s="43">
        <v>59</v>
      </c>
      <c r="B66" s="44">
        <v>18.63</v>
      </c>
      <c r="C66" s="44">
        <v>3.89</v>
      </c>
      <c r="D66" s="44"/>
      <c r="E66" s="44">
        <v>0</v>
      </c>
    </row>
    <row r="67" spans="1:5" x14ac:dyDescent="0.2">
      <c r="A67" s="43">
        <v>60</v>
      </c>
      <c r="B67" s="44">
        <v>18.2</v>
      </c>
      <c r="C67" s="44">
        <v>3.82</v>
      </c>
      <c r="D67" s="44"/>
      <c r="E67" s="44">
        <v>0</v>
      </c>
    </row>
    <row r="68" spans="1:5" x14ac:dyDescent="0.2">
      <c r="A68" s="43">
        <v>61</v>
      </c>
      <c r="B68" s="44">
        <v>17.75</v>
      </c>
      <c r="C68" s="44">
        <v>3.76</v>
      </c>
      <c r="D68" s="44"/>
      <c r="E68" s="44">
        <v>0</v>
      </c>
    </row>
    <row r="69" spans="1:5" x14ac:dyDescent="0.2">
      <c r="A69" s="43">
        <v>62</v>
      </c>
      <c r="B69" s="44">
        <v>17.29</v>
      </c>
      <c r="C69" s="44">
        <v>3.7</v>
      </c>
      <c r="D69" s="44"/>
      <c r="E69" s="44">
        <v>0</v>
      </c>
    </row>
    <row r="70" spans="1:5" x14ac:dyDescent="0.2">
      <c r="A70" s="43">
        <v>63</v>
      </c>
      <c r="B70" s="44">
        <v>16.809999999999999</v>
      </c>
      <c r="C70" s="44">
        <v>3.65</v>
      </c>
      <c r="D70" s="44"/>
      <c r="E70" s="44">
        <v>0</v>
      </c>
    </row>
    <row r="71" spans="1:5" x14ac:dyDescent="0.2">
      <c r="A71" s="43">
        <v>64</v>
      </c>
      <c r="B71" s="44">
        <v>16.309999999999999</v>
      </c>
      <c r="C71" s="44">
        <v>3.6</v>
      </c>
      <c r="D71" s="44"/>
      <c r="E71" s="44">
        <v>0</v>
      </c>
    </row>
    <row r="72" spans="1:5" x14ac:dyDescent="0.2">
      <c r="A72" s="43">
        <v>65</v>
      </c>
      <c r="B72" s="44">
        <v>15.8</v>
      </c>
      <c r="C72" s="44">
        <v>3.55</v>
      </c>
      <c r="D72" s="44"/>
      <c r="E72" s="44">
        <v>0</v>
      </c>
    </row>
    <row r="73" spans="1:5" x14ac:dyDescent="0.2">
      <c r="A73" s="43">
        <v>66</v>
      </c>
      <c r="B73" s="44">
        <v>15.28</v>
      </c>
      <c r="C73" s="44">
        <v>3.48</v>
      </c>
      <c r="D73" s="44"/>
      <c r="E73" s="44">
        <v>0</v>
      </c>
    </row>
    <row r="74" spans="1:5" x14ac:dyDescent="0.2">
      <c r="A74" s="43">
        <v>67</v>
      </c>
      <c r="B74" s="44">
        <v>14.75</v>
      </c>
      <c r="C74" s="44">
        <v>3.42</v>
      </c>
      <c r="D74" s="44"/>
      <c r="E74" s="44">
        <v>0</v>
      </c>
    </row>
    <row r="75" spans="1:5" x14ac:dyDescent="0.2">
      <c r="A75" s="43">
        <v>68</v>
      </c>
      <c r="B75" s="44">
        <v>14.2</v>
      </c>
      <c r="C75" s="44">
        <v>3.36</v>
      </c>
      <c r="D75" s="44"/>
      <c r="E75" s="44">
        <v>0</v>
      </c>
    </row>
    <row r="76" spans="1:5" x14ac:dyDescent="0.2">
      <c r="A76" s="43">
        <v>69</v>
      </c>
      <c r="B76" s="44">
        <v>13.64</v>
      </c>
      <c r="C76" s="44">
        <v>3.29</v>
      </c>
      <c r="D76" s="44"/>
      <c r="E76" s="44"/>
    </row>
    <row r="77" spans="1:5" x14ac:dyDescent="0.2">
      <c r="A77" s="43">
        <v>70</v>
      </c>
      <c r="B77" s="44">
        <v>13.08</v>
      </c>
      <c r="C77" s="44">
        <v>3.23</v>
      </c>
      <c r="D77" s="44"/>
      <c r="E77" s="44"/>
    </row>
    <row r="78" spans="1:5" x14ac:dyDescent="0.2">
      <c r="A78" s="43">
        <v>71</v>
      </c>
      <c r="B78" s="44">
        <v>12.51</v>
      </c>
      <c r="C78" s="44">
        <v>3.16</v>
      </c>
      <c r="D78" s="44"/>
      <c r="E78" s="44"/>
    </row>
    <row r="79" spans="1:5" x14ac:dyDescent="0.2">
      <c r="A79" s="43">
        <v>72</v>
      </c>
      <c r="B79" s="44">
        <v>11.94</v>
      </c>
      <c r="C79" s="44">
        <v>3.08</v>
      </c>
      <c r="D79" s="44"/>
      <c r="E79" s="44"/>
    </row>
    <row r="80" spans="1:5" x14ac:dyDescent="0.2">
      <c r="A80" s="43">
        <v>73</v>
      </c>
      <c r="B80" s="44">
        <v>11.37</v>
      </c>
      <c r="C80" s="44">
        <v>3.01</v>
      </c>
      <c r="D80" s="44">
        <v>1.92</v>
      </c>
      <c r="E80" s="44"/>
    </row>
    <row r="81" spans="1:5" x14ac:dyDescent="0.2">
      <c r="A81" s="43">
        <v>74</v>
      </c>
      <c r="B81" s="44">
        <v>10.81</v>
      </c>
      <c r="C81" s="44">
        <v>2.92</v>
      </c>
      <c r="D81" s="44">
        <v>1.76</v>
      </c>
      <c r="E81" s="44"/>
    </row>
    <row r="82" spans="1:5" x14ac:dyDescent="0.2">
      <c r="A82" s="43">
        <v>75</v>
      </c>
      <c r="B82" s="44">
        <v>10.26</v>
      </c>
      <c r="C82" s="44">
        <v>2.82</v>
      </c>
      <c r="D82" s="44">
        <v>1.61</v>
      </c>
      <c r="E82" s="44"/>
    </row>
    <row r="83" spans="1:5" x14ac:dyDescent="0.2">
      <c r="A83" s="43">
        <v>76</v>
      </c>
      <c r="B83" s="44">
        <v>9.7200000000000006</v>
      </c>
      <c r="C83" s="44">
        <v>2.72</v>
      </c>
      <c r="D83" s="44">
        <v>1.46</v>
      </c>
      <c r="E83" s="44"/>
    </row>
    <row r="84" spans="1:5" x14ac:dyDescent="0.2">
      <c r="A84" s="43">
        <v>77</v>
      </c>
      <c r="B84" s="44">
        <v>9.19</v>
      </c>
      <c r="C84" s="44">
        <v>2.6</v>
      </c>
      <c r="D84" s="44">
        <v>1.32</v>
      </c>
      <c r="E84" s="44"/>
    </row>
    <row r="85" spans="1:5" x14ac:dyDescent="0.2">
      <c r="A85" s="43">
        <v>78</v>
      </c>
      <c r="B85" s="44">
        <v>8.67</v>
      </c>
      <c r="C85" s="44">
        <v>2.4700000000000002</v>
      </c>
      <c r="D85" s="44">
        <v>1.2</v>
      </c>
      <c r="E85" s="44"/>
    </row>
    <row r="86" spans="1:5" x14ac:dyDescent="0.2">
      <c r="A86" s="43">
        <v>79</v>
      </c>
      <c r="B86" s="44">
        <v>8.16</v>
      </c>
      <c r="C86" s="44">
        <v>2.34</v>
      </c>
      <c r="D86" s="44">
        <v>1.07</v>
      </c>
      <c r="E86" s="44"/>
    </row>
    <row r="87" spans="1:5" x14ac:dyDescent="0.2">
      <c r="A87" s="43">
        <v>80</v>
      </c>
      <c r="B87" s="44">
        <v>7.65</v>
      </c>
      <c r="C87" s="44">
        <v>2.2000000000000002</v>
      </c>
      <c r="D87" s="44">
        <v>0.96</v>
      </c>
      <c r="E87" s="44"/>
    </row>
    <row r="88" spans="1:5" x14ac:dyDescent="0.2">
      <c r="A88" s="43">
        <v>81</v>
      </c>
      <c r="B88" s="44">
        <v>7.15</v>
      </c>
      <c r="C88" s="44">
        <v>2.06</v>
      </c>
      <c r="D88" s="44">
        <v>0.85</v>
      </c>
      <c r="E88" s="44"/>
    </row>
    <row r="89" spans="1:5" x14ac:dyDescent="0.2">
      <c r="A89" s="43">
        <v>82</v>
      </c>
      <c r="B89" s="44">
        <v>6.66</v>
      </c>
      <c r="C89" s="44">
        <v>1.92</v>
      </c>
      <c r="D89" s="44">
        <v>0.75</v>
      </c>
      <c r="E89" s="44"/>
    </row>
    <row r="90" spans="1:5" x14ac:dyDescent="0.2">
      <c r="A90" s="43">
        <v>83</v>
      </c>
      <c r="B90" s="44">
        <v>6.18</v>
      </c>
      <c r="C90" s="44">
        <v>1.78</v>
      </c>
      <c r="D90" s="44">
        <v>0.65</v>
      </c>
      <c r="E90" s="44"/>
    </row>
    <row r="91" spans="1:5" x14ac:dyDescent="0.2">
      <c r="A91" s="43">
        <v>84</v>
      </c>
      <c r="B91" s="44">
        <v>5.71</v>
      </c>
      <c r="C91" s="44">
        <v>1.63</v>
      </c>
      <c r="D91" s="44">
        <v>0.56999999999999995</v>
      </c>
      <c r="E91" s="44"/>
    </row>
    <row r="92" spans="1:5" x14ac:dyDescent="0.2">
      <c r="A92" s="43">
        <v>85</v>
      </c>
      <c r="B92" s="44">
        <v>5.27</v>
      </c>
      <c r="C92" s="44">
        <v>1.48</v>
      </c>
      <c r="D92" s="44">
        <v>0.49</v>
      </c>
      <c r="E92" s="44"/>
    </row>
    <row r="93" spans="1:5" x14ac:dyDescent="0.2">
      <c r="A93" s="43">
        <v>86</v>
      </c>
      <c r="B93" s="44">
        <v>4.84</v>
      </c>
      <c r="C93" s="44">
        <v>1.32</v>
      </c>
      <c r="D93" s="44">
        <v>0.42</v>
      </c>
      <c r="E93" s="44"/>
    </row>
    <row r="94" spans="1:5" x14ac:dyDescent="0.2">
      <c r="A94" s="43">
        <v>87</v>
      </c>
      <c r="B94" s="44">
        <v>4.45</v>
      </c>
      <c r="C94" s="44">
        <v>1.17</v>
      </c>
      <c r="D94" s="44">
        <v>0.35</v>
      </c>
      <c r="E94" s="44"/>
    </row>
    <row r="95" spans="1:5" x14ac:dyDescent="0.2">
      <c r="A95" s="43">
        <v>88</v>
      </c>
      <c r="B95" s="44">
        <v>4.08</v>
      </c>
      <c r="C95" s="44">
        <v>1.02</v>
      </c>
      <c r="D95" s="44">
        <v>0.3</v>
      </c>
      <c r="E95" s="44"/>
    </row>
    <row r="96" spans="1:5" x14ac:dyDescent="0.2">
      <c r="A96" s="43">
        <v>89</v>
      </c>
      <c r="B96" s="44">
        <v>3.73</v>
      </c>
      <c r="C96" s="44">
        <v>0.88</v>
      </c>
      <c r="D96" s="44">
        <v>0.25</v>
      </c>
      <c r="E96" s="44"/>
    </row>
    <row r="97" spans="1:5" x14ac:dyDescent="0.2">
      <c r="A97" s="43">
        <v>90</v>
      </c>
      <c r="B97" s="44">
        <v>3.4</v>
      </c>
      <c r="C97" s="44">
        <v>0.75</v>
      </c>
      <c r="D97" s="44">
        <v>0.21</v>
      </c>
      <c r="E97" s="44"/>
    </row>
    <row r="98" spans="1:5" x14ac:dyDescent="0.2">
      <c r="A98" s="43">
        <v>91</v>
      </c>
      <c r="B98" s="44">
        <v>3.09</v>
      </c>
      <c r="C98" s="44">
        <v>0.63</v>
      </c>
      <c r="D98" s="44">
        <v>0.17</v>
      </c>
      <c r="E98" s="44"/>
    </row>
    <row r="99" spans="1:5" x14ac:dyDescent="0.2">
      <c r="A99" s="43">
        <v>92</v>
      </c>
      <c r="B99" s="44">
        <v>2.81</v>
      </c>
      <c r="C99" s="44">
        <v>0.52</v>
      </c>
      <c r="D99" s="44">
        <v>0.14000000000000001</v>
      </c>
      <c r="E99" s="44"/>
    </row>
    <row r="100" spans="1:5" x14ac:dyDescent="0.2">
      <c r="A100" s="43">
        <v>93</v>
      </c>
      <c r="B100" s="44">
        <v>2.5499999999999998</v>
      </c>
      <c r="C100" s="44">
        <v>0.42</v>
      </c>
      <c r="D100" s="44">
        <v>0.12</v>
      </c>
      <c r="E100" s="44"/>
    </row>
    <row r="101" spans="1:5" x14ac:dyDescent="0.2">
      <c r="A101" s="43">
        <v>94</v>
      </c>
      <c r="B101" s="44">
        <v>2.31</v>
      </c>
      <c r="C101" s="44">
        <v>0.34</v>
      </c>
      <c r="D101" s="44">
        <v>0.1</v>
      </c>
      <c r="E101" s="44"/>
    </row>
    <row r="102" spans="1:5" x14ac:dyDescent="0.2">
      <c r="A102" s="43">
        <v>95</v>
      </c>
      <c r="B102" s="44">
        <v>2.09</v>
      </c>
      <c r="C102" s="44">
        <v>0.26</v>
      </c>
      <c r="D102" s="44">
        <v>0.08</v>
      </c>
      <c r="E102" s="44"/>
    </row>
  </sheetData>
  <sheetProtection algorithmName="SHA-512" hashValue="nliWM/o+Yw345Y/Zdm2eKouggRLBkHjZ7S2ATV5QS0n2mAc7bheh+BWTLomTSI5luAOy0r0iFt+yH0FJ0UU1dw==" saltValue="F1hJhMPL97iahdfoO2z29A==" spinCount="100000" sheet="1" objects="1" scenarios="1"/>
  <conditionalFormatting sqref="A6:A21">
    <cfRule type="expression" dxfId="389" priority="11" stopIfTrue="1">
      <formula>MOD(ROW(),2)=0</formula>
    </cfRule>
    <cfRule type="expression" dxfId="388" priority="12" stopIfTrue="1">
      <formula>MOD(ROW(),2)&lt;&gt;0</formula>
    </cfRule>
  </conditionalFormatting>
  <conditionalFormatting sqref="A26:A102">
    <cfRule type="expression" dxfId="387" priority="15" stopIfTrue="1">
      <formula>MOD(ROW(),2)=0</formula>
    </cfRule>
    <cfRule type="expression" dxfId="386" priority="16" stopIfTrue="1">
      <formula>MOD(ROW(),2)&lt;&gt;0</formula>
    </cfRule>
  </conditionalFormatting>
  <conditionalFormatting sqref="B18:B19">
    <cfRule type="expression" dxfId="385" priority="1" stopIfTrue="1">
      <formula>MOD(ROW(),2)=0</formula>
    </cfRule>
    <cfRule type="expression" dxfId="384" priority="2" stopIfTrue="1">
      <formula>MOD(ROW(),2)&lt;&gt;0</formula>
    </cfRule>
  </conditionalFormatting>
  <conditionalFormatting sqref="B6:E17 C18:E19 B20:E21">
    <cfRule type="expression" dxfId="383" priority="13" stopIfTrue="1">
      <formula>MOD(ROW(),2)=0</formula>
    </cfRule>
    <cfRule type="expression" dxfId="382" priority="14" stopIfTrue="1">
      <formula>MOD(ROW(),2)&lt;&gt;0</formula>
    </cfRule>
  </conditionalFormatting>
  <conditionalFormatting sqref="B26:E102">
    <cfRule type="expression" dxfId="381" priority="17" stopIfTrue="1">
      <formula>MOD(ROW(),2)=0</formula>
    </cfRule>
    <cfRule type="expression" dxfId="380" priority="18" stopIfTrue="1">
      <formula>MOD(ROW(),2)&lt;&gt;0</formula>
    </cfRule>
  </conditionalFormatting>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9CACC-AA83-4A58-A235-9DB7B160200E}">
  <sheetPr codeName="Sheet28"/>
  <dimension ref="A1:E102"/>
  <sheetViews>
    <sheetView showGridLines="0"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Pensioner CE - x-304</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162</v>
      </c>
      <c r="C8" s="47"/>
      <c r="D8" s="47"/>
      <c r="E8" s="47"/>
    </row>
    <row r="9" spans="1:5" x14ac:dyDescent="0.2">
      <c r="A9" s="40" t="s">
        <v>150</v>
      </c>
      <c r="B9" s="47" t="s">
        <v>220</v>
      </c>
      <c r="C9" s="47"/>
      <c r="D9" s="47"/>
      <c r="E9" s="47"/>
    </row>
    <row r="10" spans="1:5" x14ac:dyDescent="0.2">
      <c r="A10" s="40" t="s">
        <v>6</v>
      </c>
      <c r="B10" s="47" t="s">
        <v>226</v>
      </c>
      <c r="C10" s="47"/>
      <c r="D10" s="47"/>
      <c r="E10" s="47"/>
    </row>
    <row r="11" spans="1:5" x14ac:dyDescent="0.2">
      <c r="A11" s="40" t="s">
        <v>151</v>
      </c>
      <c r="B11" s="47" t="s">
        <v>170</v>
      </c>
      <c r="C11" s="47"/>
      <c r="D11" s="47"/>
      <c r="E11" s="47"/>
    </row>
    <row r="12" spans="1:5" x14ac:dyDescent="0.2">
      <c r="A12" s="40" t="s">
        <v>152</v>
      </c>
      <c r="B12" s="47" t="s">
        <v>166</v>
      </c>
      <c r="C12" s="47"/>
      <c r="D12" s="47"/>
      <c r="E12" s="47"/>
    </row>
    <row r="13" spans="1:5" x14ac:dyDescent="0.2">
      <c r="A13" s="40" t="s">
        <v>364</v>
      </c>
      <c r="B13" s="47">
        <v>0</v>
      </c>
      <c r="C13" s="47"/>
      <c r="D13" s="47"/>
      <c r="E13" s="47"/>
    </row>
    <row r="14" spans="1:5" x14ac:dyDescent="0.2">
      <c r="A14" s="40" t="s">
        <v>154</v>
      </c>
      <c r="B14" s="47">
        <v>304</v>
      </c>
      <c r="C14" s="47"/>
      <c r="D14" s="47"/>
      <c r="E14" s="47"/>
    </row>
    <row r="15" spans="1:5" x14ac:dyDescent="0.2">
      <c r="A15" s="40" t="s">
        <v>365</v>
      </c>
      <c r="B15" s="47" t="s">
        <v>229</v>
      </c>
      <c r="C15" s="47"/>
      <c r="D15" s="47"/>
      <c r="E15" s="47"/>
    </row>
    <row r="16" spans="1:5" x14ac:dyDescent="0.2">
      <c r="A16" s="40" t="s">
        <v>156</v>
      </c>
      <c r="B16" s="47" t="s">
        <v>230</v>
      </c>
      <c r="C16" s="47"/>
      <c r="D16" s="47"/>
      <c r="E16" s="47"/>
    </row>
    <row r="17" spans="1:5" x14ac:dyDescent="0.2">
      <c r="A17" s="41" t="s">
        <v>366</v>
      </c>
      <c r="B17" s="47"/>
      <c r="C17" s="47"/>
      <c r="D17" s="47"/>
      <c r="E17" s="47"/>
    </row>
    <row r="18" spans="1:5" x14ac:dyDescent="0.2">
      <c r="A18" s="40" t="s">
        <v>158</v>
      </c>
      <c r="B18" s="48">
        <v>46175</v>
      </c>
      <c r="C18" s="48"/>
      <c r="D18" s="48"/>
      <c r="E18" s="48"/>
    </row>
    <row r="19" spans="1:5" x14ac:dyDescent="0.2">
      <c r="A19" s="40" t="s">
        <v>159</v>
      </c>
      <c r="B19" s="48">
        <v>46161</v>
      </c>
      <c r="C19" s="48"/>
      <c r="D19" s="48"/>
      <c r="E19" s="48"/>
    </row>
    <row r="20" spans="1:5" x14ac:dyDescent="0.2">
      <c r="A20" s="40" t="s">
        <v>160</v>
      </c>
      <c r="B20" s="47" t="s">
        <v>169</v>
      </c>
      <c r="C20" s="47"/>
      <c r="D20" s="47"/>
      <c r="E20" s="47"/>
    </row>
    <row r="21" spans="1:5" x14ac:dyDescent="0.2">
      <c r="A21" s="40" t="s">
        <v>367</v>
      </c>
      <c r="B21" s="47" t="s">
        <v>82</v>
      </c>
      <c r="C21" s="47"/>
      <c r="D21" s="47"/>
      <c r="E21" s="47"/>
    </row>
    <row r="23" spans="1:5" x14ac:dyDescent="0.2">
      <c r="A23" s="23" t="str">
        <f>HYPERLINK("#'Factor List'!A1", "Back to Factor List")</f>
        <v>Back to Factor List</v>
      </c>
      <c r="B23" s="23" t="str">
        <f>HYPERLINK("#'Assumptions'!A1", "Assumptions")</f>
        <v>Assumptions</v>
      </c>
    </row>
    <row r="26" spans="1:5" s="56" customFormat="1" ht="25.5" x14ac:dyDescent="0.2">
      <c r="A26" s="55" t="s">
        <v>368</v>
      </c>
      <c r="B26" s="55" t="s">
        <v>388</v>
      </c>
      <c r="C26" s="55" t="s">
        <v>371</v>
      </c>
      <c r="D26" s="55" t="s">
        <v>389</v>
      </c>
      <c r="E26" s="55" t="s">
        <v>390</v>
      </c>
    </row>
    <row r="27" spans="1:5" x14ac:dyDescent="0.2">
      <c r="A27" s="43">
        <v>20</v>
      </c>
      <c r="B27" s="44">
        <v>28.73</v>
      </c>
      <c r="C27" s="44">
        <v>7.42</v>
      </c>
      <c r="D27" s="44"/>
      <c r="E27" s="44">
        <v>0</v>
      </c>
    </row>
    <row r="28" spans="1:5" x14ac:dyDescent="0.2">
      <c r="A28" s="43">
        <v>21</v>
      </c>
      <c r="B28" s="44">
        <v>28.6</v>
      </c>
      <c r="C28" s="44">
        <v>7.32</v>
      </c>
      <c r="D28" s="44"/>
      <c r="E28" s="44">
        <v>0</v>
      </c>
    </row>
    <row r="29" spans="1:5" x14ac:dyDescent="0.2">
      <c r="A29" s="43">
        <v>22</v>
      </c>
      <c r="B29" s="44">
        <v>28.46</v>
      </c>
      <c r="C29" s="44">
        <v>7.23</v>
      </c>
      <c r="D29" s="44"/>
      <c r="E29" s="44">
        <v>0</v>
      </c>
    </row>
    <row r="30" spans="1:5" x14ac:dyDescent="0.2">
      <c r="A30" s="43">
        <v>23</v>
      </c>
      <c r="B30" s="44">
        <v>28.32</v>
      </c>
      <c r="C30" s="44">
        <v>7.12</v>
      </c>
      <c r="D30" s="44"/>
      <c r="E30" s="44">
        <v>0</v>
      </c>
    </row>
    <row r="31" spans="1:5" x14ac:dyDescent="0.2">
      <c r="A31" s="43">
        <v>24</v>
      </c>
      <c r="B31" s="44">
        <v>28.18</v>
      </c>
      <c r="C31" s="44">
        <v>7.02</v>
      </c>
      <c r="D31" s="44"/>
      <c r="E31" s="44">
        <v>0</v>
      </c>
    </row>
    <row r="32" spans="1:5" x14ac:dyDescent="0.2">
      <c r="A32" s="43">
        <v>25</v>
      </c>
      <c r="B32" s="44">
        <v>28.03</v>
      </c>
      <c r="C32" s="44">
        <v>6.92</v>
      </c>
      <c r="D32" s="44"/>
      <c r="E32" s="44">
        <v>0</v>
      </c>
    </row>
    <row r="33" spans="1:5" x14ac:dyDescent="0.2">
      <c r="A33" s="43">
        <v>26</v>
      </c>
      <c r="B33" s="44">
        <v>27.87</v>
      </c>
      <c r="C33" s="44">
        <v>6.81</v>
      </c>
      <c r="D33" s="44"/>
      <c r="E33" s="44">
        <v>0</v>
      </c>
    </row>
    <row r="34" spans="1:5" x14ac:dyDescent="0.2">
      <c r="A34" s="43">
        <v>27</v>
      </c>
      <c r="B34" s="44">
        <v>27.72</v>
      </c>
      <c r="C34" s="44">
        <v>6.71</v>
      </c>
      <c r="D34" s="44"/>
      <c r="E34" s="44">
        <v>0</v>
      </c>
    </row>
    <row r="35" spans="1:5" x14ac:dyDescent="0.2">
      <c r="A35" s="43">
        <v>28</v>
      </c>
      <c r="B35" s="44">
        <v>27.55</v>
      </c>
      <c r="C35" s="44">
        <v>6.61</v>
      </c>
      <c r="D35" s="44"/>
      <c r="E35" s="44">
        <v>0</v>
      </c>
    </row>
    <row r="36" spans="1:5" x14ac:dyDescent="0.2">
      <c r="A36" s="43">
        <v>29</v>
      </c>
      <c r="B36" s="44">
        <v>27.37</v>
      </c>
      <c r="C36" s="44">
        <v>6.51</v>
      </c>
      <c r="D36" s="44"/>
      <c r="E36" s="44">
        <v>0</v>
      </c>
    </row>
    <row r="37" spans="1:5" x14ac:dyDescent="0.2">
      <c r="A37" s="43">
        <v>30</v>
      </c>
      <c r="B37" s="44">
        <v>27.18</v>
      </c>
      <c r="C37" s="44">
        <v>6.42</v>
      </c>
      <c r="D37" s="44"/>
      <c r="E37" s="44">
        <v>0</v>
      </c>
    </row>
    <row r="38" spans="1:5" x14ac:dyDescent="0.2">
      <c r="A38" s="43">
        <v>31</v>
      </c>
      <c r="B38" s="44">
        <v>26.98</v>
      </c>
      <c r="C38" s="44">
        <v>6.33</v>
      </c>
      <c r="D38" s="44"/>
      <c r="E38" s="44">
        <v>0</v>
      </c>
    </row>
    <row r="39" spans="1:5" x14ac:dyDescent="0.2">
      <c r="A39" s="43">
        <v>32</v>
      </c>
      <c r="B39" s="44">
        <v>26.77</v>
      </c>
      <c r="C39" s="44">
        <v>6.24</v>
      </c>
      <c r="D39" s="44"/>
      <c r="E39" s="44">
        <v>0</v>
      </c>
    </row>
    <row r="40" spans="1:5" x14ac:dyDescent="0.2">
      <c r="A40" s="43">
        <v>33</v>
      </c>
      <c r="B40" s="44">
        <v>26.55</v>
      </c>
      <c r="C40" s="44">
        <v>6.15</v>
      </c>
      <c r="D40" s="44"/>
      <c r="E40" s="44">
        <v>0</v>
      </c>
    </row>
    <row r="41" spans="1:5" x14ac:dyDescent="0.2">
      <c r="A41" s="43">
        <v>34</v>
      </c>
      <c r="B41" s="44">
        <v>26.33</v>
      </c>
      <c r="C41" s="44">
        <v>6.07</v>
      </c>
      <c r="D41" s="44"/>
      <c r="E41" s="44">
        <v>0</v>
      </c>
    </row>
    <row r="42" spans="1:5" x14ac:dyDescent="0.2">
      <c r="A42" s="43">
        <v>35</v>
      </c>
      <c r="B42" s="44">
        <v>26.1</v>
      </c>
      <c r="C42" s="44">
        <v>5.98</v>
      </c>
      <c r="D42" s="44"/>
      <c r="E42" s="44">
        <v>0</v>
      </c>
    </row>
    <row r="43" spans="1:5" x14ac:dyDescent="0.2">
      <c r="A43" s="43">
        <v>36</v>
      </c>
      <c r="B43" s="44">
        <v>25.86</v>
      </c>
      <c r="C43" s="44">
        <v>5.9</v>
      </c>
      <c r="D43" s="44"/>
      <c r="E43" s="44">
        <v>0</v>
      </c>
    </row>
    <row r="44" spans="1:5" x14ac:dyDescent="0.2">
      <c r="A44" s="43">
        <v>37</v>
      </c>
      <c r="B44" s="44">
        <v>25.61</v>
      </c>
      <c r="C44" s="44">
        <v>5.81</v>
      </c>
      <c r="D44" s="44"/>
      <c r="E44" s="44">
        <v>0</v>
      </c>
    </row>
    <row r="45" spans="1:5" x14ac:dyDescent="0.2">
      <c r="A45" s="43">
        <v>38</v>
      </c>
      <c r="B45" s="44">
        <v>25.36</v>
      </c>
      <c r="C45" s="44">
        <v>5.73</v>
      </c>
      <c r="D45" s="44"/>
      <c r="E45" s="44">
        <v>0</v>
      </c>
    </row>
    <row r="46" spans="1:5" x14ac:dyDescent="0.2">
      <c r="A46" s="43">
        <v>39</v>
      </c>
      <c r="B46" s="44">
        <v>25.1</v>
      </c>
      <c r="C46" s="44">
        <v>5.65</v>
      </c>
      <c r="D46" s="44"/>
      <c r="E46" s="44">
        <v>0</v>
      </c>
    </row>
    <row r="47" spans="1:5" x14ac:dyDescent="0.2">
      <c r="A47" s="43">
        <v>40</v>
      </c>
      <c r="B47" s="44">
        <v>24.84</v>
      </c>
      <c r="C47" s="44">
        <v>5.56</v>
      </c>
      <c r="D47" s="44"/>
      <c r="E47" s="44">
        <v>0</v>
      </c>
    </row>
    <row r="48" spans="1:5" x14ac:dyDescent="0.2">
      <c r="A48" s="43">
        <v>41</v>
      </c>
      <c r="B48" s="44">
        <v>24.58</v>
      </c>
      <c r="C48" s="44">
        <v>5.47</v>
      </c>
      <c r="D48" s="44"/>
      <c r="E48" s="44">
        <v>0</v>
      </c>
    </row>
    <row r="49" spans="1:5" x14ac:dyDescent="0.2">
      <c r="A49" s="43">
        <v>42</v>
      </c>
      <c r="B49" s="44">
        <v>24.3</v>
      </c>
      <c r="C49" s="44">
        <v>5.39</v>
      </c>
      <c r="D49" s="44"/>
      <c r="E49" s="44">
        <v>0</v>
      </c>
    </row>
    <row r="50" spans="1:5" x14ac:dyDescent="0.2">
      <c r="A50" s="43">
        <v>43</v>
      </c>
      <c r="B50" s="44">
        <v>24.02</v>
      </c>
      <c r="C50" s="44">
        <v>5.3</v>
      </c>
      <c r="D50" s="44"/>
      <c r="E50" s="44">
        <v>0</v>
      </c>
    </row>
    <row r="51" spans="1:5" x14ac:dyDescent="0.2">
      <c r="A51" s="43">
        <v>44</v>
      </c>
      <c r="B51" s="44">
        <v>23.74</v>
      </c>
      <c r="C51" s="44">
        <v>5.21</v>
      </c>
      <c r="D51" s="44"/>
      <c r="E51" s="44">
        <v>0</v>
      </c>
    </row>
    <row r="52" spans="1:5" x14ac:dyDescent="0.2">
      <c r="A52" s="43">
        <v>45</v>
      </c>
      <c r="B52" s="44">
        <v>23.45</v>
      </c>
      <c r="C52" s="44">
        <v>5.12</v>
      </c>
      <c r="D52" s="44"/>
      <c r="E52" s="44">
        <v>0</v>
      </c>
    </row>
    <row r="53" spans="1:5" x14ac:dyDescent="0.2">
      <c r="A53" s="43">
        <v>46</v>
      </c>
      <c r="B53" s="44">
        <v>23.16</v>
      </c>
      <c r="C53" s="44">
        <v>5.0199999999999996</v>
      </c>
      <c r="D53" s="44"/>
      <c r="E53" s="44">
        <v>0</v>
      </c>
    </row>
    <row r="54" spans="1:5" x14ac:dyDescent="0.2">
      <c r="A54" s="43">
        <v>47</v>
      </c>
      <c r="B54" s="44">
        <v>22.87</v>
      </c>
      <c r="C54" s="44">
        <v>4.93</v>
      </c>
      <c r="D54" s="44"/>
      <c r="E54" s="44">
        <v>0</v>
      </c>
    </row>
    <row r="55" spans="1:5" x14ac:dyDescent="0.2">
      <c r="A55" s="43">
        <v>48</v>
      </c>
      <c r="B55" s="44">
        <v>22.57</v>
      </c>
      <c r="C55" s="44">
        <v>4.83</v>
      </c>
      <c r="D55" s="44"/>
      <c r="E55" s="44">
        <v>0</v>
      </c>
    </row>
    <row r="56" spans="1:5" x14ac:dyDescent="0.2">
      <c r="A56" s="43">
        <v>49</v>
      </c>
      <c r="B56" s="44">
        <v>22.26</v>
      </c>
      <c r="C56" s="44">
        <v>4.7300000000000004</v>
      </c>
      <c r="D56" s="44"/>
      <c r="E56" s="44">
        <v>0</v>
      </c>
    </row>
    <row r="57" spans="1:5" x14ac:dyDescent="0.2">
      <c r="A57" s="43">
        <v>50</v>
      </c>
      <c r="B57" s="44">
        <v>21.95</v>
      </c>
      <c r="C57" s="44">
        <v>4.6399999999999997</v>
      </c>
      <c r="D57" s="44"/>
      <c r="E57" s="44">
        <v>0</v>
      </c>
    </row>
    <row r="58" spans="1:5" x14ac:dyDescent="0.2">
      <c r="A58" s="43">
        <v>51</v>
      </c>
      <c r="B58" s="44">
        <v>21.62</v>
      </c>
      <c r="C58" s="44">
        <v>4.55</v>
      </c>
      <c r="D58" s="44"/>
      <c r="E58" s="44">
        <v>0</v>
      </c>
    </row>
    <row r="59" spans="1:5" x14ac:dyDescent="0.2">
      <c r="A59" s="43">
        <v>52</v>
      </c>
      <c r="B59" s="44">
        <v>21.28</v>
      </c>
      <c r="C59" s="44">
        <v>4.46</v>
      </c>
      <c r="D59" s="44"/>
      <c r="E59" s="44">
        <v>0</v>
      </c>
    </row>
    <row r="60" spans="1:5" x14ac:dyDescent="0.2">
      <c r="A60" s="43">
        <v>53</v>
      </c>
      <c r="B60" s="44">
        <v>20.93</v>
      </c>
      <c r="C60" s="44">
        <v>4.38</v>
      </c>
      <c r="D60" s="44"/>
      <c r="E60" s="44">
        <v>0</v>
      </c>
    </row>
    <row r="61" spans="1:5" x14ac:dyDescent="0.2">
      <c r="A61" s="43">
        <v>54</v>
      </c>
      <c r="B61" s="44">
        <v>20.57</v>
      </c>
      <c r="C61" s="44">
        <v>4.29</v>
      </c>
      <c r="D61" s="44"/>
      <c r="E61" s="44">
        <v>0</v>
      </c>
    </row>
    <row r="62" spans="1:5" x14ac:dyDescent="0.2">
      <c r="A62" s="43">
        <v>55</v>
      </c>
      <c r="B62" s="44">
        <v>20.21</v>
      </c>
      <c r="C62" s="44">
        <v>4.2</v>
      </c>
      <c r="D62" s="44"/>
      <c r="E62" s="44">
        <v>0</v>
      </c>
    </row>
    <row r="63" spans="1:5" x14ac:dyDescent="0.2">
      <c r="A63" s="43">
        <v>56</v>
      </c>
      <c r="B63" s="44">
        <v>19.84</v>
      </c>
      <c r="C63" s="44">
        <v>4.1100000000000003</v>
      </c>
      <c r="D63" s="44"/>
      <c r="E63" s="44">
        <v>0</v>
      </c>
    </row>
    <row r="64" spans="1:5" x14ac:dyDescent="0.2">
      <c r="A64" s="43">
        <v>57</v>
      </c>
      <c r="B64" s="44">
        <v>19.45</v>
      </c>
      <c r="C64" s="44">
        <v>4.03</v>
      </c>
      <c r="D64" s="44"/>
      <c r="E64" s="44">
        <v>0</v>
      </c>
    </row>
    <row r="65" spans="1:5" x14ac:dyDescent="0.2">
      <c r="A65" s="43">
        <v>58</v>
      </c>
      <c r="B65" s="44">
        <v>19.05</v>
      </c>
      <c r="C65" s="44">
        <v>3.96</v>
      </c>
      <c r="D65" s="44"/>
      <c r="E65" s="44">
        <v>0</v>
      </c>
    </row>
    <row r="66" spans="1:5" x14ac:dyDescent="0.2">
      <c r="A66" s="43">
        <v>59</v>
      </c>
      <c r="B66" s="44">
        <v>18.63</v>
      </c>
      <c r="C66" s="44">
        <v>3.89</v>
      </c>
      <c r="D66" s="44"/>
      <c r="E66" s="44">
        <v>0</v>
      </c>
    </row>
    <row r="67" spans="1:5" x14ac:dyDescent="0.2">
      <c r="A67" s="43">
        <v>60</v>
      </c>
      <c r="B67" s="44">
        <v>18.2</v>
      </c>
      <c r="C67" s="44">
        <v>3.82</v>
      </c>
      <c r="D67" s="44"/>
      <c r="E67" s="44">
        <v>0</v>
      </c>
    </row>
    <row r="68" spans="1:5" x14ac:dyDescent="0.2">
      <c r="A68" s="43">
        <v>61</v>
      </c>
      <c r="B68" s="44">
        <v>17.75</v>
      </c>
      <c r="C68" s="44">
        <v>3.76</v>
      </c>
      <c r="D68" s="44"/>
      <c r="E68" s="44">
        <v>0</v>
      </c>
    </row>
    <row r="69" spans="1:5" x14ac:dyDescent="0.2">
      <c r="A69" s="43">
        <v>62</v>
      </c>
      <c r="B69" s="44">
        <v>17.29</v>
      </c>
      <c r="C69" s="44">
        <v>3.7</v>
      </c>
      <c r="D69" s="44"/>
      <c r="E69" s="44">
        <v>0</v>
      </c>
    </row>
    <row r="70" spans="1:5" x14ac:dyDescent="0.2">
      <c r="A70" s="43">
        <v>63</v>
      </c>
      <c r="B70" s="44">
        <v>16.809999999999999</v>
      </c>
      <c r="C70" s="44">
        <v>3.65</v>
      </c>
      <c r="D70" s="44"/>
      <c r="E70" s="44">
        <v>0</v>
      </c>
    </row>
    <row r="71" spans="1:5" x14ac:dyDescent="0.2">
      <c r="A71" s="43">
        <v>64</v>
      </c>
      <c r="B71" s="44">
        <v>16.309999999999999</v>
      </c>
      <c r="C71" s="44">
        <v>3.6</v>
      </c>
      <c r="D71" s="44"/>
      <c r="E71" s="44">
        <v>0</v>
      </c>
    </row>
    <row r="72" spans="1:5" x14ac:dyDescent="0.2">
      <c r="A72" s="43">
        <v>65</v>
      </c>
      <c r="B72" s="44">
        <v>15.8</v>
      </c>
      <c r="C72" s="44">
        <v>3.55</v>
      </c>
      <c r="D72" s="44"/>
      <c r="E72" s="44">
        <v>0</v>
      </c>
    </row>
    <row r="73" spans="1:5" x14ac:dyDescent="0.2">
      <c r="A73" s="43">
        <v>66</v>
      </c>
      <c r="B73" s="44">
        <v>15.28</v>
      </c>
      <c r="C73" s="44">
        <v>3.48</v>
      </c>
      <c r="D73" s="44"/>
      <c r="E73" s="44">
        <v>0</v>
      </c>
    </row>
    <row r="74" spans="1:5" x14ac:dyDescent="0.2">
      <c r="A74" s="43">
        <v>67</v>
      </c>
      <c r="B74" s="44">
        <v>14.75</v>
      </c>
      <c r="C74" s="44">
        <v>3.42</v>
      </c>
      <c r="D74" s="44"/>
      <c r="E74" s="44">
        <v>0</v>
      </c>
    </row>
    <row r="75" spans="1:5" x14ac:dyDescent="0.2">
      <c r="A75" s="43">
        <v>68</v>
      </c>
      <c r="B75" s="44">
        <v>14.2</v>
      </c>
      <c r="C75" s="44">
        <v>3.36</v>
      </c>
      <c r="D75" s="44"/>
      <c r="E75" s="44">
        <v>0</v>
      </c>
    </row>
    <row r="76" spans="1:5" x14ac:dyDescent="0.2">
      <c r="A76" s="43">
        <v>69</v>
      </c>
      <c r="B76" s="44">
        <v>13.64</v>
      </c>
      <c r="C76" s="44">
        <v>3.29</v>
      </c>
      <c r="D76" s="44"/>
      <c r="E76" s="44"/>
    </row>
    <row r="77" spans="1:5" x14ac:dyDescent="0.2">
      <c r="A77" s="43">
        <v>70</v>
      </c>
      <c r="B77" s="44">
        <v>13.08</v>
      </c>
      <c r="C77" s="44">
        <v>3.23</v>
      </c>
      <c r="D77" s="44"/>
      <c r="E77" s="44"/>
    </row>
    <row r="78" spans="1:5" x14ac:dyDescent="0.2">
      <c r="A78" s="43">
        <v>71</v>
      </c>
      <c r="B78" s="44">
        <v>12.51</v>
      </c>
      <c r="C78" s="44">
        <v>3.16</v>
      </c>
      <c r="D78" s="44"/>
      <c r="E78" s="44"/>
    </row>
    <row r="79" spans="1:5" x14ac:dyDescent="0.2">
      <c r="A79" s="43">
        <v>72</v>
      </c>
      <c r="B79" s="44">
        <v>11.94</v>
      </c>
      <c r="C79" s="44">
        <v>3.08</v>
      </c>
      <c r="D79" s="44"/>
      <c r="E79" s="44"/>
    </row>
    <row r="80" spans="1:5" x14ac:dyDescent="0.2">
      <c r="A80" s="43">
        <v>73</v>
      </c>
      <c r="B80" s="44">
        <v>11.37</v>
      </c>
      <c r="C80" s="44">
        <v>3.01</v>
      </c>
      <c r="D80" s="44">
        <v>1.56</v>
      </c>
      <c r="E80" s="44"/>
    </row>
    <row r="81" spans="1:5" x14ac:dyDescent="0.2">
      <c r="A81" s="43">
        <v>74</v>
      </c>
      <c r="B81" s="44">
        <v>10.81</v>
      </c>
      <c r="C81" s="44">
        <v>2.92</v>
      </c>
      <c r="D81" s="44">
        <v>1.42</v>
      </c>
      <c r="E81" s="44"/>
    </row>
    <row r="82" spans="1:5" x14ac:dyDescent="0.2">
      <c r="A82" s="43">
        <v>75</v>
      </c>
      <c r="B82" s="44">
        <v>10.26</v>
      </c>
      <c r="C82" s="44">
        <v>2.82</v>
      </c>
      <c r="D82" s="44">
        <v>1.29</v>
      </c>
      <c r="E82" s="44"/>
    </row>
    <row r="83" spans="1:5" x14ac:dyDescent="0.2">
      <c r="A83" s="43">
        <v>76</v>
      </c>
      <c r="B83" s="44">
        <v>9.7200000000000006</v>
      </c>
      <c r="C83" s="44">
        <v>2.72</v>
      </c>
      <c r="D83" s="44">
        <v>1.17</v>
      </c>
      <c r="E83" s="44"/>
    </row>
    <row r="84" spans="1:5" x14ac:dyDescent="0.2">
      <c r="A84" s="43">
        <v>77</v>
      </c>
      <c r="B84" s="44">
        <v>9.19</v>
      </c>
      <c r="C84" s="44">
        <v>2.6</v>
      </c>
      <c r="D84" s="44">
        <v>1.06</v>
      </c>
      <c r="E84" s="44"/>
    </row>
    <row r="85" spans="1:5" x14ac:dyDescent="0.2">
      <c r="A85" s="43">
        <v>78</v>
      </c>
      <c r="B85" s="44">
        <v>8.67</v>
      </c>
      <c r="C85" s="44">
        <v>2.4700000000000002</v>
      </c>
      <c r="D85" s="44">
        <v>0.95</v>
      </c>
      <c r="E85" s="44"/>
    </row>
    <row r="86" spans="1:5" x14ac:dyDescent="0.2">
      <c r="A86" s="43">
        <v>79</v>
      </c>
      <c r="B86" s="44">
        <v>8.16</v>
      </c>
      <c r="C86" s="44">
        <v>2.34</v>
      </c>
      <c r="D86" s="44">
        <v>0.85</v>
      </c>
      <c r="E86" s="44"/>
    </row>
    <row r="87" spans="1:5" x14ac:dyDescent="0.2">
      <c r="A87" s="43">
        <v>80</v>
      </c>
      <c r="B87" s="44">
        <v>7.65</v>
      </c>
      <c r="C87" s="44">
        <v>2.2000000000000002</v>
      </c>
      <c r="D87" s="44">
        <v>0.76</v>
      </c>
      <c r="E87" s="44"/>
    </row>
    <row r="88" spans="1:5" x14ac:dyDescent="0.2">
      <c r="A88" s="43">
        <v>81</v>
      </c>
      <c r="B88" s="44">
        <v>7.15</v>
      </c>
      <c r="C88" s="44">
        <v>2.06</v>
      </c>
      <c r="D88" s="44">
        <v>0.67</v>
      </c>
      <c r="E88" s="44"/>
    </row>
    <row r="89" spans="1:5" x14ac:dyDescent="0.2">
      <c r="A89" s="43">
        <v>82</v>
      </c>
      <c r="B89" s="44">
        <v>6.66</v>
      </c>
      <c r="C89" s="44">
        <v>1.92</v>
      </c>
      <c r="D89" s="44">
        <v>0.59</v>
      </c>
      <c r="E89" s="44"/>
    </row>
    <row r="90" spans="1:5" x14ac:dyDescent="0.2">
      <c r="A90" s="43">
        <v>83</v>
      </c>
      <c r="B90" s="44">
        <v>6.18</v>
      </c>
      <c r="C90" s="44">
        <v>1.78</v>
      </c>
      <c r="D90" s="44">
        <v>0.51</v>
      </c>
      <c r="E90" s="44"/>
    </row>
    <row r="91" spans="1:5" x14ac:dyDescent="0.2">
      <c r="A91" s="43">
        <v>84</v>
      </c>
      <c r="B91" s="44">
        <v>5.71</v>
      </c>
      <c r="C91" s="44">
        <v>1.63</v>
      </c>
      <c r="D91" s="44">
        <v>0.45</v>
      </c>
      <c r="E91" s="44"/>
    </row>
    <row r="92" spans="1:5" x14ac:dyDescent="0.2">
      <c r="A92" s="43">
        <v>85</v>
      </c>
      <c r="B92" s="44">
        <v>5.27</v>
      </c>
      <c r="C92" s="44">
        <v>1.48</v>
      </c>
      <c r="D92" s="44">
        <v>0.38</v>
      </c>
      <c r="E92" s="44"/>
    </row>
    <row r="93" spans="1:5" x14ac:dyDescent="0.2">
      <c r="A93" s="43">
        <v>86</v>
      </c>
      <c r="B93" s="44">
        <v>4.84</v>
      </c>
      <c r="C93" s="44">
        <v>1.32</v>
      </c>
      <c r="D93" s="44">
        <v>0.33</v>
      </c>
      <c r="E93" s="44"/>
    </row>
    <row r="94" spans="1:5" x14ac:dyDescent="0.2">
      <c r="A94" s="43">
        <v>87</v>
      </c>
      <c r="B94" s="44">
        <v>4.45</v>
      </c>
      <c r="C94" s="44">
        <v>1.17</v>
      </c>
      <c r="D94" s="44">
        <v>0.28000000000000003</v>
      </c>
      <c r="E94" s="44"/>
    </row>
    <row r="95" spans="1:5" x14ac:dyDescent="0.2">
      <c r="A95" s="43">
        <v>88</v>
      </c>
      <c r="B95" s="44">
        <v>4.08</v>
      </c>
      <c r="C95" s="44">
        <v>1.02</v>
      </c>
      <c r="D95" s="44">
        <v>0.24</v>
      </c>
      <c r="E95" s="44"/>
    </row>
    <row r="96" spans="1:5" x14ac:dyDescent="0.2">
      <c r="A96" s="43">
        <v>89</v>
      </c>
      <c r="B96" s="44">
        <v>3.73</v>
      </c>
      <c r="C96" s="44">
        <v>0.88</v>
      </c>
      <c r="D96" s="44">
        <v>0.2</v>
      </c>
      <c r="E96" s="44"/>
    </row>
    <row r="97" spans="1:5" x14ac:dyDescent="0.2">
      <c r="A97" s="43">
        <v>90</v>
      </c>
      <c r="B97" s="44">
        <v>3.4</v>
      </c>
      <c r="C97" s="44">
        <v>0.75</v>
      </c>
      <c r="D97" s="44">
        <v>0.17</v>
      </c>
      <c r="E97" s="44"/>
    </row>
    <row r="98" spans="1:5" x14ac:dyDescent="0.2">
      <c r="A98" s="43">
        <v>91</v>
      </c>
      <c r="B98" s="44">
        <v>3.09</v>
      </c>
      <c r="C98" s="44">
        <v>0.63</v>
      </c>
      <c r="D98" s="44">
        <v>0.14000000000000001</v>
      </c>
      <c r="E98" s="44"/>
    </row>
    <row r="99" spans="1:5" x14ac:dyDescent="0.2">
      <c r="A99" s="43">
        <v>92</v>
      </c>
      <c r="B99" s="44">
        <v>2.81</v>
      </c>
      <c r="C99" s="44">
        <v>0.52</v>
      </c>
      <c r="D99" s="44">
        <v>0.12</v>
      </c>
      <c r="E99" s="44"/>
    </row>
    <row r="100" spans="1:5" x14ac:dyDescent="0.2">
      <c r="A100" s="43">
        <v>93</v>
      </c>
      <c r="B100" s="44">
        <v>2.5499999999999998</v>
      </c>
      <c r="C100" s="44">
        <v>0.42</v>
      </c>
      <c r="D100" s="44">
        <v>0.1</v>
      </c>
      <c r="E100" s="44"/>
    </row>
    <row r="101" spans="1:5" x14ac:dyDescent="0.2">
      <c r="A101" s="43">
        <v>94</v>
      </c>
      <c r="B101" s="44">
        <v>2.31</v>
      </c>
      <c r="C101" s="44">
        <v>0.34</v>
      </c>
      <c r="D101" s="44">
        <v>0.08</v>
      </c>
      <c r="E101" s="44"/>
    </row>
    <row r="102" spans="1:5" x14ac:dyDescent="0.2">
      <c r="A102" s="43">
        <v>95</v>
      </c>
      <c r="B102" s="44">
        <v>2.09</v>
      </c>
      <c r="C102" s="44">
        <v>0.26</v>
      </c>
      <c r="D102" s="44">
        <v>7.0000000000000007E-2</v>
      </c>
      <c r="E102" s="44"/>
    </row>
  </sheetData>
  <sheetProtection algorithmName="SHA-512" hashValue="FU5+loOT9lWM6G0xAPGJabQkFeqMAb0BnVg4Gw9J3ihenjkXHshbAbDnd1xkUDn7IH0Buqm6X1D/KJu3SylUbg==" saltValue="HbNTb1LFTGWDs0mSSMChBg==" spinCount="100000" sheet="1" objects="1" scenarios="1"/>
  <conditionalFormatting sqref="A6:A21">
    <cfRule type="expression" dxfId="379" priority="11" stopIfTrue="1">
      <formula>MOD(ROW(),2)=0</formula>
    </cfRule>
    <cfRule type="expression" dxfId="378" priority="12" stopIfTrue="1">
      <formula>MOD(ROW(),2)&lt;&gt;0</formula>
    </cfRule>
  </conditionalFormatting>
  <conditionalFormatting sqref="A26:A102">
    <cfRule type="expression" dxfId="377" priority="15" stopIfTrue="1">
      <formula>MOD(ROW(),2)=0</formula>
    </cfRule>
    <cfRule type="expression" dxfId="376" priority="16" stopIfTrue="1">
      <formula>MOD(ROW(),2)&lt;&gt;0</formula>
    </cfRule>
  </conditionalFormatting>
  <conditionalFormatting sqref="B18:B19">
    <cfRule type="expression" dxfId="375" priority="1" stopIfTrue="1">
      <formula>MOD(ROW(),2)=0</formula>
    </cfRule>
    <cfRule type="expression" dxfId="374" priority="2" stopIfTrue="1">
      <formula>MOD(ROW(),2)&lt;&gt;0</formula>
    </cfRule>
  </conditionalFormatting>
  <conditionalFormatting sqref="B6:E17 C18:E19 B20:E21">
    <cfRule type="expression" dxfId="373" priority="13" stopIfTrue="1">
      <formula>MOD(ROW(),2)=0</formula>
    </cfRule>
    <cfRule type="expression" dxfId="372" priority="14" stopIfTrue="1">
      <formula>MOD(ROW(),2)&lt;&gt;0</formula>
    </cfRule>
  </conditionalFormatting>
  <conditionalFormatting sqref="B26:E102">
    <cfRule type="expression" dxfId="371" priority="17" stopIfTrue="1">
      <formula>MOD(ROW(),2)=0</formula>
    </cfRule>
    <cfRule type="expression" dxfId="370" priority="18" stopIfTrue="1">
      <formula>MOD(ROW(),2)&lt;&gt;0</formula>
    </cfRule>
  </conditionalFormatting>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814E8-C6A9-43AF-9130-850837EAE9B5}">
  <sheetPr codeName="Sheet29"/>
  <dimension ref="A1:D77"/>
  <sheetViews>
    <sheetView showGridLines="0" workbookViewId="0">
      <selection activeCell="B10" sqref="B10"/>
    </sheetView>
  </sheetViews>
  <sheetFormatPr defaultRowHeight="12.75" x14ac:dyDescent="0.2"/>
  <cols>
    <col min="1" max="1" width="31.5703125" customWidth="1"/>
    <col min="2" max="4" width="22.5703125" customWidth="1"/>
  </cols>
  <sheetData>
    <row r="1" spans="1:4" s="1" customFormat="1" ht="20.25" x14ac:dyDescent="0.3">
      <c r="A1" s="2" t="s">
        <v>0</v>
      </c>
    </row>
    <row r="2" spans="1:4" s="1" customFormat="1" ht="15.75" x14ac:dyDescent="0.25">
      <c r="A2" s="30" t="s">
        <v>1</v>
      </c>
      <c r="B2" s="3" t="str">
        <f>wb_title</f>
        <v>LGPS_NI - Consolidated Factor Spreadsheet</v>
      </c>
    </row>
    <row r="3" spans="1:4" s="1" customFormat="1" ht="15.75" x14ac:dyDescent="0.25">
      <c r="A3" s="30" t="s">
        <v>2</v>
      </c>
      <c r="B3" s="3" t="str">
        <f>TABLE_FACTOR_TYPE_1 &amp; " - x-" &amp; TABLE_SERIES_NUMBER_1</f>
        <v>ERF - x-305</v>
      </c>
    </row>
    <row r="6" spans="1:4" x14ac:dyDescent="0.2">
      <c r="A6" s="40" t="s">
        <v>361</v>
      </c>
      <c r="B6" s="47" t="s">
        <v>362</v>
      </c>
      <c r="C6" s="47"/>
      <c r="D6" s="47"/>
    </row>
    <row r="7" spans="1:4" x14ac:dyDescent="0.2">
      <c r="A7" s="40" t="s">
        <v>363</v>
      </c>
      <c r="B7" s="47" t="s">
        <v>31</v>
      </c>
      <c r="C7" s="47"/>
      <c r="D7" s="47"/>
    </row>
    <row r="8" spans="1:4" x14ac:dyDescent="0.2">
      <c r="A8" s="40" t="s">
        <v>149</v>
      </c>
      <c r="B8" s="47" t="s">
        <v>193</v>
      </c>
      <c r="C8" s="47"/>
      <c r="D8" s="47"/>
    </row>
    <row r="9" spans="1:4" x14ac:dyDescent="0.2">
      <c r="A9" s="40" t="s">
        <v>150</v>
      </c>
      <c r="B9" s="47" t="s">
        <v>259</v>
      </c>
      <c r="C9" s="47"/>
      <c r="D9" s="47"/>
    </row>
    <row r="10" spans="1:4" ht="25.5" x14ac:dyDescent="0.2">
      <c r="A10" s="40" t="s">
        <v>6</v>
      </c>
      <c r="B10" s="47" t="s">
        <v>231</v>
      </c>
      <c r="C10" s="47"/>
      <c r="D10" s="47"/>
    </row>
    <row r="11" spans="1:4" x14ac:dyDescent="0.2">
      <c r="A11" s="40" t="s">
        <v>151</v>
      </c>
      <c r="B11" s="47" t="s">
        <v>189</v>
      </c>
      <c r="C11" s="47"/>
      <c r="D11" s="47"/>
    </row>
    <row r="12" spans="1:4" x14ac:dyDescent="0.2">
      <c r="A12" s="40" t="s">
        <v>152</v>
      </c>
      <c r="B12" s="47" t="s">
        <v>232</v>
      </c>
      <c r="C12" s="47"/>
      <c r="D12" s="47"/>
    </row>
    <row r="13" spans="1:4" x14ac:dyDescent="0.2">
      <c r="A13" s="40" t="s">
        <v>364</v>
      </c>
      <c r="B13" s="47">
        <v>0</v>
      </c>
      <c r="C13" s="47"/>
      <c r="D13" s="47"/>
    </row>
    <row r="14" spans="1:4" x14ac:dyDescent="0.2">
      <c r="A14" s="40" t="s">
        <v>154</v>
      </c>
      <c r="B14" s="47">
        <v>305</v>
      </c>
      <c r="C14" s="47"/>
      <c r="D14" s="47"/>
    </row>
    <row r="15" spans="1:4" x14ac:dyDescent="0.2">
      <c r="A15" s="40" t="s">
        <v>365</v>
      </c>
      <c r="B15" s="47" t="s">
        <v>233</v>
      </c>
      <c r="C15" s="47"/>
      <c r="D15" s="47"/>
    </row>
    <row r="16" spans="1:4" x14ac:dyDescent="0.2">
      <c r="A16" s="40" t="s">
        <v>156</v>
      </c>
      <c r="B16" s="47" t="s">
        <v>234</v>
      </c>
      <c r="C16" s="47"/>
      <c r="D16" s="47"/>
    </row>
    <row r="17" spans="1:4" x14ac:dyDescent="0.2">
      <c r="A17" s="41" t="s">
        <v>366</v>
      </c>
      <c r="B17" s="47"/>
      <c r="C17" s="47"/>
      <c r="D17" s="47"/>
    </row>
    <row r="18" spans="1:4" x14ac:dyDescent="0.2">
      <c r="A18" s="40" t="s">
        <v>158</v>
      </c>
      <c r="B18" s="48">
        <v>45072</v>
      </c>
      <c r="C18" s="48"/>
      <c r="D18" s="48"/>
    </row>
    <row r="19" spans="1:4" x14ac:dyDescent="0.2">
      <c r="A19" s="40" t="s">
        <v>159</v>
      </c>
      <c r="B19" s="48">
        <v>45015</v>
      </c>
      <c r="C19" s="48"/>
      <c r="D19" s="48"/>
    </row>
    <row r="20" spans="1:4" x14ac:dyDescent="0.2">
      <c r="A20" s="40" t="s">
        <v>160</v>
      </c>
      <c r="B20" s="47" t="s">
        <v>169</v>
      </c>
      <c r="C20" s="47"/>
      <c r="D20" s="47"/>
    </row>
    <row r="21" spans="1:4" x14ac:dyDescent="0.2">
      <c r="A21" s="40" t="s">
        <v>367</v>
      </c>
      <c r="B21" s="47" t="s">
        <v>83</v>
      </c>
      <c r="C21" s="47"/>
      <c r="D21" s="47"/>
    </row>
    <row r="23" spans="1:4" x14ac:dyDescent="0.2">
      <c r="A23" s="23" t="str">
        <f>HYPERLINK("#'Factor List'!A1", "Back to Factor List")</f>
        <v>Back to Factor List</v>
      </c>
      <c r="B23" s="23" t="str">
        <f>HYPERLINK("#'Assumptions'!A1", "Assumptions")</f>
        <v>Assumptions</v>
      </c>
    </row>
    <row r="26" spans="1:4" s="56" customFormat="1" ht="38.25" x14ac:dyDescent="0.2">
      <c r="A26" s="55" t="s">
        <v>232</v>
      </c>
      <c r="B26" s="55" t="s">
        <v>393</v>
      </c>
      <c r="C26" s="55" t="s">
        <v>394</v>
      </c>
      <c r="D26" s="55" t="s">
        <v>395</v>
      </c>
    </row>
    <row r="27" spans="1:4" x14ac:dyDescent="0.2">
      <c r="A27" s="32">
        <v>0</v>
      </c>
      <c r="B27" s="61">
        <v>0</v>
      </c>
      <c r="C27" s="61">
        <v>0</v>
      </c>
      <c r="D27" s="61">
        <v>0</v>
      </c>
    </row>
    <row r="28" spans="1:4" x14ac:dyDescent="0.2">
      <c r="A28" s="32">
        <v>1</v>
      </c>
      <c r="B28" s="61">
        <v>6</v>
      </c>
      <c r="C28" s="61">
        <v>6</v>
      </c>
      <c r="D28" s="61">
        <v>2</v>
      </c>
    </row>
    <row r="29" spans="1:4" x14ac:dyDescent="0.2">
      <c r="A29" s="32">
        <v>2</v>
      </c>
      <c r="B29" s="61">
        <v>11</v>
      </c>
      <c r="C29" s="61">
        <v>11</v>
      </c>
      <c r="D29" s="61">
        <v>3</v>
      </c>
    </row>
    <row r="30" spans="1:4" x14ac:dyDescent="0.2">
      <c r="A30" s="32">
        <v>3</v>
      </c>
      <c r="B30" s="61">
        <v>15</v>
      </c>
      <c r="C30" s="61">
        <v>15</v>
      </c>
      <c r="D30" s="61">
        <v>5</v>
      </c>
    </row>
    <row r="31" spans="1:4" x14ac:dyDescent="0.2">
      <c r="A31" s="32">
        <v>4</v>
      </c>
      <c r="B31" s="61">
        <v>20</v>
      </c>
      <c r="C31" s="61">
        <v>20</v>
      </c>
      <c r="D31" s="61">
        <v>7</v>
      </c>
    </row>
    <row r="32" spans="1:4" x14ac:dyDescent="0.2">
      <c r="A32" s="32">
        <v>5</v>
      </c>
      <c r="B32" s="61">
        <v>24</v>
      </c>
      <c r="C32" s="61">
        <v>24</v>
      </c>
      <c r="D32" s="61">
        <v>8</v>
      </c>
    </row>
    <row r="33" spans="1:4" x14ac:dyDescent="0.2">
      <c r="A33" s="32">
        <v>6</v>
      </c>
      <c r="B33" s="61">
        <v>28</v>
      </c>
      <c r="C33" s="61">
        <v>28</v>
      </c>
      <c r="D33" s="61">
        <v>10</v>
      </c>
    </row>
    <row r="34" spans="1:4" x14ac:dyDescent="0.2">
      <c r="A34" s="32">
        <v>7</v>
      </c>
      <c r="B34" s="61">
        <v>31</v>
      </c>
      <c r="C34" s="61">
        <v>31</v>
      </c>
      <c r="D34" s="61">
        <v>11</v>
      </c>
    </row>
    <row r="35" spans="1:4" x14ac:dyDescent="0.2">
      <c r="A35" s="32">
        <v>8</v>
      </c>
      <c r="B35" s="61">
        <v>34</v>
      </c>
      <c r="C35" s="61">
        <v>34</v>
      </c>
      <c r="D35" s="61">
        <v>13</v>
      </c>
    </row>
    <row r="36" spans="1:4" x14ac:dyDescent="0.2">
      <c r="A36" s="32">
        <v>9</v>
      </c>
      <c r="B36" s="61">
        <v>37</v>
      </c>
      <c r="C36" s="61">
        <v>37</v>
      </c>
      <c r="D36" s="61">
        <v>14</v>
      </c>
    </row>
    <row r="37" spans="1:4" x14ac:dyDescent="0.2">
      <c r="A37" s="32">
        <v>10</v>
      </c>
      <c r="B37" s="61">
        <v>40</v>
      </c>
      <c r="C37" s="61">
        <v>40</v>
      </c>
      <c r="D37" s="61">
        <v>16</v>
      </c>
    </row>
    <row r="38" spans="1:4" x14ac:dyDescent="0.2">
      <c r="A38" s="32">
        <v>11</v>
      </c>
      <c r="B38" s="61">
        <v>43</v>
      </c>
      <c r="C38" s="61">
        <v>43</v>
      </c>
      <c r="D38" s="61">
        <v>17</v>
      </c>
    </row>
    <row r="39" spans="1:4" x14ac:dyDescent="0.2">
      <c r="A39" s="32">
        <v>12</v>
      </c>
      <c r="B39" s="61">
        <v>45</v>
      </c>
      <c r="C39" s="61">
        <v>45</v>
      </c>
      <c r="D39" s="61">
        <v>18</v>
      </c>
    </row>
    <row r="40" spans="1:4" x14ac:dyDescent="0.2">
      <c r="A40" s="32">
        <v>13</v>
      </c>
      <c r="B40" s="61">
        <v>48</v>
      </c>
      <c r="C40" s="61">
        <v>48</v>
      </c>
      <c r="D40" s="61">
        <v>20</v>
      </c>
    </row>
    <row r="41" spans="1:4" x14ac:dyDescent="0.2">
      <c r="A41" s="32">
        <v>14</v>
      </c>
      <c r="B41" s="61">
        <v>50</v>
      </c>
      <c r="C41" s="61">
        <v>50</v>
      </c>
      <c r="D41" s="61">
        <v>21</v>
      </c>
    </row>
    <row r="42" spans="1:4" x14ac:dyDescent="0.2">
      <c r="A42" s="32">
        <v>15</v>
      </c>
      <c r="B42" s="61">
        <v>52</v>
      </c>
      <c r="C42" s="61">
        <v>52</v>
      </c>
      <c r="D42" s="61">
        <v>22</v>
      </c>
    </row>
    <row r="43" spans="1:4" x14ac:dyDescent="0.2">
      <c r="A43" s="32">
        <v>16</v>
      </c>
      <c r="B43" s="61">
        <v>54</v>
      </c>
      <c r="C43" s="61">
        <v>54</v>
      </c>
      <c r="D43" s="61">
        <v>24</v>
      </c>
    </row>
    <row r="44" spans="1:4" x14ac:dyDescent="0.2">
      <c r="A44" s="32">
        <v>17</v>
      </c>
      <c r="B44" s="61">
        <v>55</v>
      </c>
      <c r="C44" s="61">
        <v>55</v>
      </c>
      <c r="D44" s="61">
        <v>25</v>
      </c>
    </row>
    <row r="45" spans="1:4" x14ac:dyDescent="0.2">
      <c r="A45" s="32">
        <v>18</v>
      </c>
      <c r="B45" s="61">
        <v>57</v>
      </c>
      <c r="C45" s="61">
        <v>57</v>
      </c>
      <c r="D45" s="61">
        <v>26</v>
      </c>
    </row>
    <row r="46" spans="1:4" x14ac:dyDescent="0.2">
      <c r="A46" s="32">
        <v>19</v>
      </c>
      <c r="B46" s="61">
        <v>59</v>
      </c>
      <c r="C46" s="61">
        <v>59</v>
      </c>
      <c r="D46" s="61">
        <v>27</v>
      </c>
    </row>
    <row r="47" spans="1:4" x14ac:dyDescent="0.2">
      <c r="A47" s="32">
        <v>20</v>
      </c>
      <c r="B47" s="61">
        <v>60</v>
      </c>
      <c r="C47" s="61">
        <v>60</v>
      </c>
      <c r="D47" s="61">
        <v>29</v>
      </c>
    </row>
    <row r="48" spans="1:4" x14ac:dyDescent="0.2">
      <c r="A48" s="32">
        <v>21</v>
      </c>
      <c r="B48" s="61">
        <v>62</v>
      </c>
      <c r="C48" s="61">
        <v>62</v>
      </c>
      <c r="D48" s="61">
        <v>30</v>
      </c>
    </row>
    <row r="49" spans="1:4" x14ac:dyDescent="0.2">
      <c r="A49" s="32">
        <v>22</v>
      </c>
      <c r="B49" s="61">
        <v>63</v>
      </c>
      <c r="C49" s="61">
        <v>63</v>
      </c>
      <c r="D49" s="61">
        <v>31</v>
      </c>
    </row>
    <row r="50" spans="1:4" x14ac:dyDescent="0.2">
      <c r="A50" s="32">
        <v>23</v>
      </c>
      <c r="B50" s="61">
        <v>64</v>
      </c>
      <c r="C50" s="61">
        <v>64</v>
      </c>
      <c r="D50" s="61">
        <v>32</v>
      </c>
    </row>
    <row r="51" spans="1:4" x14ac:dyDescent="0.2">
      <c r="A51" s="32">
        <v>24</v>
      </c>
      <c r="B51" s="61">
        <v>66</v>
      </c>
      <c r="C51" s="61">
        <v>66</v>
      </c>
      <c r="D51" s="61">
        <v>33</v>
      </c>
    </row>
    <row r="52" spans="1:4" x14ac:dyDescent="0.2">
      <c r="A52" s="32">
        <v>25</v>
      </c>
      <c r="B52" s="61">
        <v>67</v>
      </c>
      <c r="C52" s="61">
        <v>67</v>
      </c>
      <c r="D52" s="61">
        <v>34</v>
      </c>
    </row>
    <row r="53" spans="1:4" x14ac:dyDescent="0.2">
      <c r="A53" s="32">
        <v>26</v>
      </c>
      <c r="B53" s="61">
        <v>68</v>
      </c>
      <c r="C53" s="61">
        <v>68</v>
      </c>
      <c r="D53" s="61">
        <v>35</v>
      </c>
    </row>
    <row r="54" spans="1:4" x14ac:dyDescent="0.2">
      <c r="A54" s="32">
        <v>27</v>
      </c>
      <c r="B54" s="61">
        <v>69</v>
      </c>
      <c r="C54" s="61">
        <v>69</v>
      </c>
      <c r="D54" s="61">
        <v>37</v>
      </c>
    </row>
    <row r="55" spans="1:4" x14ac:dyDescent="0.2">
      <c r="A55" s="32">
        <v>28</v>
      </c>
      <c r="B55" s="61">
        <v>70</v>
      </c>
      <c r="C55" s="61">
        <v>70</v>
      </c>
      <c r="D55" s="61">
        <v>38</v>
      </c>
    </row>
    <row r="56" spans="1:4" x14ac:dyDescent="0.2">
      <c r="A56" s="32">
        <v>29</v>
      </c>
      <c r="B56" s="61">
        <v>71</v>
      </c>
      <c r="C56" s="61">
        <v>71</v>
      </c>
      <c r="D56" s="61">
        <v>39</v>
      </c>
    </row>
    <row r="57" spans="1:4" x14ac:dyDescent="0.2">
      <c r="A57" s="32">
        <v>30</v>
      </c>
      <c r="B57" s="61">
        <v>72</v>
      </c>
      <c r="C57" s="61">
        <v>72</v>
      </c>
      <c r="D57" s="61">
        <v>40</v>
      </c>
    </row>
    <row r="58" spans="1:4" x14ac:dyDescent="0.2">
      <c r="A58" s="32">
        <v>31</v>
      </c>
      <c r="B58" s="61">
        <v>73</v>
      </c>
      <c r="C58" s="61">
        <v>73</v>
      </c>
      <c r="D58" s="61">
        <v>41</v>
      </c>
    </row>
    <row r="59" spans="1:4" x14ac:dyDescent="0.2">
      <c r="A59" s="32">
        <v>32</v>
      </c>
      <c r="B59" s="61">
        <v>74</v>
      </c>
      <c r="C59" s="61">
        <v>74</v>
      </c>
      <c r="D59" s="61">
        <v>42</v>
      </c>
    </row>
    <row r="60" spans="1:4" x14ac:dyDescent="0.2">
      <c r="A60" s="32">
        <v>33</v>
      </c>
      <c r="B60" s="61">
        <v>75</v>
      </c>
      <c r="C60" s="61">
        <v>75</v>
      </c>
      <c r="D60" s="61">
        <v>43</v>
      </c>
    </row>
    <row r="61" spans="1:4" x14ac:dyDescent="0.2">
      <c r="A61" s="32">
        <v>34</v>
      </c>
      <c r="B61" s="61">
        <v>75</v>
      </c>
      <c r="C61" s="61">
        <v>75</v>
      </c>
      <c r="D61" s="61">
        <v>44</v>
      </c>
    </row>
    <row r="62" spans="1:4" x14ac:dyDescent="0.2">
      <c r="A62" s="32">
        <v>35</v>
      </c>
      <c r="B62" s="61">
        <v>76</v>
      </c>
      <c r="C62" s="61">
        <v>76</v>
      </c>
      <c r="D62" s="61">
        <v>45</v>
      </c>
    </row>
    <row r="63" spans="1:4" x14ac:dyDescent="0.2">
      <c r="A63" s="32">
        <v>36</v>
      </c>
      <c r="B63" s="61">
        <v>77</v>
      </c>
      <c r="C63" s="61">
        <v>77</v>
      </c>
      <c r="D63" s="61">
        <v>45</v>
      </c>
    </row>
    <row r="64" spans="1:4" x14ac:dyDescent="0.2">
      <c r="A64" s="32">
        <v>37</v>
      </c>
      <c r="B64" s="61">
        <v>77</v>
      </c>
      <c r="C64" s="61">
        <v>77</v>
      </c>
      <c r="D64" s="61">
        <v>46</v>
      </c>
    </row>
    <row r="65" spans="1:4" x14ac:dyDescent="0.2">
      <c r="A65" s="32">
        <v>38</v>
      </c>
      <c r="B65" s="61">
        <v>78</v>
      </c>
      <c r="C65" s="61">
        <v>78</v>
      </c>
      <c r="D65" s="61">
        <v>47</v>
      </c>
    </row>
    <row r="66" spans="1:4" x14ac:dyDescent="0.2">
      <c r="A66" s="32">
        <v>39</v>
      </c>
      <c r="B66" s="61">
        <v>79</v>
      </c>
      <c r="C66" s="61">
        <v>79</v>
      </c>
      <c r="D66" s="61">
        <v>48</v>
      </c>
    </row>
    <row r="67" spans="1:4" x14ac:dyDescent="0.2">
      <c r="A67" s="32">
        <v>40</v>
      </c>
      <c r="B67" s="61">
        <v>79</v>
      </c>
      <c r="C67" s="61">
        <v>79</v>
      </c>
      <c r="D67" s="61">
        <v>49</v>
      </c>
    </row>
    <row r="68" spans="1:4" x14ac:dyDescent="0.2">
      <c r="A68" s="32">
        <v>41</v>
      </c>
      <c r="B68" s="61">
        <v>80</v>
      </c>
      <c r="C68" s="61">
        <v>80</v>
      </c>
      <c r="D68" s="61">
        <v>50</v>
      </c>
    </row>
    <row r="69" spans="1:4" x14ac:dyDescent="0.2">
      <c r="A69" s="32">
        <v>42</v>
      </c>
      <c r="B69" s="61">
        <v>80</v>
      </c>
      <c r="C69" s="61">
        <v>80</v>
      </c>
      <c r="D69" s="61">
        <v>51</v>
      </c>
    </row>
    <row r="70" spans="1:4" x14ac:dyDescent="0.2">
      <c r="A70" s="32">
        <v>43</v>
      </c>
      <c r="B70" s="61">
        <v>81</v>
      </c>
      <c r="C70" s="61">
        <v>81</v>
      </c>
      <c r="D70" s="61">
        <v>52</v>
      </c>
    </row>
    <row r="71" spans="1:4" x14ac:dyDescent="0.2">
      <c r="A71" s="32">
        <v>44</v>
      </c>
      <c r="B71" s="61">
        <v>82</v>
      </c>
      <c r="C71" s="61">
        <v>82</v>
      </c>
      <c r="D71" s="61">
        <v>52</v>
      </c>
    </row>
    <row r="72" spans="1:4" x14ac:dyDescent="0.2">
      <c r="A72" s="32">
        <v>45</v>
      </c>
      <c r="B72" s="61">
        <v>82</v>
      </c>
      <c r="C72" s="61">
        <v>82</v>
      </c>
      <c r="D72" s="61">
        <v>53</v>
      </c>
    </row>
    <row r="73" spans="1:4" x14ac:dyDescent="0.2">
      <c r="A73" s="32">
        <v>46</v>
      </c>
      <c r="B73" s="61">
        <v>82</v>
      </c>
      <c r="C73" s="61">
        <v>82</v>
      </c>
      <c r="D73" s="61">
        <v>54</v>
      </c>
    </row>
    <row r="74" spans="1:4" x14ac:dyDescent="0.2">
      <c r="A74" s="32">
        <v>47</v>
      </c>
      <c r="B74" s="61">
        <v>83</v>
      </c>
      <c r="C74" s="61">
        <v>83</v>
      </c>
      <c r="D74" s="61">
        <v>55</v>
      </c>
    </row>
    <row r="75" spans="1:4" x14ac:dyDescent="0.2">
      <c r="A75" s="32">
        <v>48</v>
      </c>
      <c r="B75" s="61">
        <v>83</v>
      </c>
      <c r="C75" s="61">
        <v>83</v>
      </c>
      <c r="D75" s="61">
        <v>55</v>
      </c>
    </row>
    <row r="76" spans="1:4" x14ac:dyDescent="0.2">
      <c r="A76" s="32">
        <v>49</v>
      </c>
      <c r="B76" s="61">
        <v>84</v>
      </c>
      <c r="C76" s="61">
        <v>84</v>
      </c>
      <c r="D76" s="61">
        <v>56</v>
      </c>
    </row>
    <row r="77" spans="1:4" x14ac:dyDescent="0.2">
      <c r="A77" s="32">
        <v>50</v>
      </c>
      <c r="B77" s="61">
        <v>84</v>
      </c>
      <c r="C77" s="61">
        <v>84</v>
      </c>
      <c r="D77" s="61">
        <v>57</v>
      </c>
    </row>
  </sheetData>
  <sheetProtection algorithmName="SHA-512" hashValue="zD3raVUDJ6uMUz+2s52H5oe3j05USFHu95jytsUf7lE/H9fId6NGPitMKjvCqH2YkeO6zPBwIEmD5APK9lU+Ww==" saltValue="eOODKjDtzfY6mOBSq0FgZg==" spinCount="100000" sheet="1" objects="1" scenarios="1"/>
  <conditionalFormatting sqref="A6:A21">
    <cfRule type="expression" dxfId="369" priority="15" stopIfTrue="1">
      <formula>MOD(ROW(),2)=0</formula>
    </cfRule>
    <cfRule type="expression" dxfId="368" priority="16" stopIfTrue="1">
      <formula>MOD(ROW(),2)&lt;&gt;0</formula>
    </cfRule>
  </conditionalFormatting>
  <conditionalFormatting sqref="A26">
    <cfRule type="expression" dxfId="367" priority="19" stopIfTrue="1">
      <formula>MOD(ROW(),2)=0</formula>
    </cfRule>
    <cfRule type="expression" dxfId="366" priority="20" stopIfTrue="1">
      <formula>MOD(ROW(),2)&lt;&gt;0</formula>
    </cfRule>
  </conditionalFormatting>
  <conditionalFormatting sqref="A27:A77">
    <cfRule type="expression" dxfId="365" priority="3" stopIfTrue="1">
      <formula>MOD(ROW(),2)=0</formula>
    </cfRule>
    <cfRule type="expression" dxfId="364" priority="4" stopIfTrue="1">
      <formula>MOD(ROW(),2)&lt;&gt;0</formula>
    </cfRule>
  </conditionalFormatting>
  <conditionalFormatting sqref="B18:B19">
    <cfRule type="expression" dxfId="363" priority="1" stopIfTrue="1">
      <formula>MOD(ROW(),2)=0</formula>
    </cfRule>
    <cfRule type="expression" dxfId="362" priority="2" stopIfTrue="1">
      <formula>MOD(ROW(),2)&lt;&gt;0</formula>
    </cfRule>
  </conditionalFormatting>
  <conditionalFormatting sqref="B6:D17 C18:D19 B20:D21">
    <cfRule type="expression" dxfId="361" priority="17" stopIfTrue="1">
      <formula>MOD(ROW(),2)=0</formula>
    </cfRule>
    <cfRule type="expression" dxfId="360" priority="18" stopIfTrue="1">
      <formula>MOD(ROW(),2)&lt;&gt;0</formula>
    </cfRule>
  </conditionalFormatting>
  <conditionalFormatting sqref="B26:D26">
    <cfRule type="expression" dxfId="359" priority="21" stopIfTrue="1">
      <formula>MOD(ROW(),2)=0</formula>
    </cfRule>
    <cfRule type="expression" dxfId="358" priority="22" stopIfTrue="1">
      <formula>MOD(ROW(),2)&lt;&gt;0</formula>
    </cfRule>
  </conditionalFormatting>
  <conditionalFormatting sqref="B27:D77">
    <cfRule type="expression" dxfId="357" priority="5" stopIfTrue="1">
      <formula>MOD(ROW(),2)=0</formula>
    </cfRule>
    <cfRule type="expression" dxfId="356" priority="6" stopIfTrue="1">
      <formula>MOD(ROW(),2)&lt;&gt;0</formula>
    </cfRule>
  </conditionalFormatting>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192A-DD76-4D1C-9505-71650137DB25}">
  <sheetPr codeName="Sheet30"/>
  <dimension ref="A1:D40"/>
  <sheetViews>
    <sheetView showGridLines="0" workbookViewId="0">
      <selection activeCell="B10" sqref="B10"/>
    </sheetView>
  </sheetViews>
  <sheetFormatPr defaultRowHeight="12.75" x14ac:dyDescent="0.2"/>
  <cols>
    <col min="1" max="1" width="31.5703125" customWidth="1"/>
    <col min="2" max="4" width="22.5703125" customWidth="1"/>
  </cols>
  <sheetData>
    <row r="1" spans="1:4" s="1" customFormat="1" ht="20.25" x14ac:dyDescent="0.3">
      <c r="A1" s="2" t="s">
        <v>0</v>
      </c>
    </row>
    <row r="2" spans="1:4" s="1" customFormat="1" ht="15.75" x14ac:dyDescent="0.25">
      <c r="A2" s="30" t="s">
        <v>1</v>
      </c>
      <c r="B2" s="3" t="str">
        <f>wb_title</f>
        <v>LGPS_NI - Consolidated Factor Spreadsheet</v>
      </c>
    </row>
    <row r="3" spans="1:4" s="1" customFormat="1" ht="15.75" x14ac:dyDescent="0.25">
      <c r="A3" s="30" t="s">
        <v>2</v>
      </c>
      <c r="B3" s="3" t="str">
        <f>TABLE_FACTOR_TYPE_1 &amp; " - x-" &amp; TABLE_SERIES_NUMBER_1</f>
        <v>ERF - x-306</v>
      </c>
    </row>
    <row r="6" spans="1:4" x14ac:dyDescent="0.2">
      <c r="A6" s="40" t="s">
        <v>361</v>
      </c>
      <c r="B6" s="47" t="s">
        <v>362</v>
      </c>
      <c r="C6" s="47"/>
      <c r="D6" s="47"/>
    </row>
    <row r="7" spans="1:4" x14ac:dyDescent="0.2">
      <c r="A7" s="40" t="s">
        <v>363</v>
      </c>
      <c r="B7" s="47" t="s">
        <v>31</v>
      </c>
      <c r="C7" s="47"/>
      <c r="D7" s="47"/>
    </row>
    <row r="8" spans="1:4" x14ac:dyDescent="0.2">
      <c r="A8" s="40" t="s">
        <v>149</v>
      </c>
      <c r="B8" s="47" t="s">
        <v>193</v>
      </c>
      <c r="C8" s="47"/>
      <c r="D8" s="47"/>
    </row>
    <row r="9" spans="1:4" x14ac:dyDescent="0.2">
      <c r="A9" s="40" t="s">
        <v>150</v>
      </c>
      <c r="B9" s="47" t="s">
        <v>259</v>
      </c>
      <c r="C9" s="47"/>
      <c r="D9" s="47"/>
    </row>
    <row r="10" spans="1:4" ht="25.5" x14ac:dyDescent="0.2">
      <c r="A10" s="40" t="s">
        <v>6</v>
      </c>
      <c r="B10" s="47" t="s">
        <v>235</v>
      </c>
      <c r="C10" s="47"/>
      <c r="D10" s="47"/>
    </row>
    <row r="11" spans="1:4" x14ac:dyDescent="0.2">
      <c r="A11" s="40" t="s">
        <v>151</v>
      </c>
      <c r="B11" s="47" t="s">
        <v>236</v>
      </c>
      <c r="C11" s="47"/>
      <c r="D11" s="47"/>
    </row>
    <row r="12" spans="1:4" x14ac:dyDescent="0.2">
      <c r="A12" s="40" t="s">
        <v>152</v>
      </c>
      <c r="B12" s="47" t="s">
        <v>232</v>
      </c>
      <c r="C12" s="47"/>
      <c r="D12" s="47"/>
    </row>
    <row r="13" spans="1:4" x14ac:dyDescent="0.2">
      <c r="A13" s="40" t="s">
        <v>364</v>
      </c>
      <c r="B13" s="47">
        <v>0</v>
      </c>
      <c r="C13" s="47"/>
      <c r="D13" s="47"/>
    </row>
    <row r="14" spans="1:4" x14ac:dyDescent="0.2">
      <c r="A14" s="40" t="s">
        <v>154</v>
      </c>
      <c r="B14" s="47">
        <v>306</v>
      </c>
      <c r="C14" s="47"/>
      <c r="D14" s="47"/>
    </row>
    <row r="15" spans="1:4" x14ac:dyDescent="0.2">
      <c r="A15" s="40" t="s">
        <v>365</v>
      </c>
      <c r="B15" s="47" t="s">
        <v>237</v>
      </c>
      <c r="C15" s="47"/>
      <c r="D15" s="47"/>
    </row>
    <row r="16" spans="1:4" x14ac:dyDescent="0.2">
      <c r="A16" s="40" t="s">
        <v>156</v>
      </c>
      <c r="B16" s="47" t="s">
        <v>238</v>
      </c>
      <c r="C16" s="47"/>
      <c r="D16" s="47"/>
    </row>
    <row r="17" spans="1:4" x14ac:dyDescent="0.2">
      <c r="A17" s="41" t="s">
        <v>366</v>
      </c>
      <c r="B17" s="47"/>
      <c r="C17" s="47"/>
      <c r="D17" s="47"/>
    </row>
    <row r="18" spans="1:4" x14ac:dyDescent="0.2">
      <c r="A18" s="40" t="s">
        <v>158</v>
      </c>
      <c r="B18" s="48">
        <v>45072</v>
      </c>
      <c r="C18" s="48"/>
      <c r="D18" s="48"/>
    </row>
    <row r="19" spans="1:4" x14ac:dyDescent="0.2">
      <c r="A19" s="40" t="s">
        <v>159</v>
      </c>
      <c r="B19" s="48">
        <v>45015</v>
      </c>
      <c r="C19" s="48"/>
      <c r="D19" s="48"/>
    </row>
    <row r="20" spans="1:4" x14ac:dyDescent="0.2">
      <c r="A20" s="40" t="s">
        <v>160</v>
      </c>
      <c r="B20" s="47" t="s">
        <v>169</v>
      </c>
      <c r="C20" s="47"/>
      <c r="D20" s="47"/>
    </row>
    <row r="21" spans="1:4" x14ac:dyDescent="0.2">
      <c r="A21" s="40" t="s">
        <v>367</v>
      </c>
      <c r="B21" s="47" t="s">
        <v>83</v>
      </c>
      <c r="C21" s="47"/>
      <c r="D21" s="47"/>
    </row>
    <row r="23" spans="1:4" x14ac:dyDescent="0.2">
      <c r="A23" s="23" t="str">
        <f>HYPERLINK("#'Factor List'!A1", "Back to Factor List")</f>
        <v>Back to Factor List</v>
      </c>
      <c r="B23" s="23" t="str">
        <f>HYPERLINK("#'Assumptions'!A1", "Assumptions")</f>
        <v>Assumptions</v>
      </c>
    </row>
    <row r="26" spans="1:4" s="56" customFormat="1" ht="38.25" x14ac:dyDescent="0.2">
      <c r="A26" s="55" t="s">
        <v>232</v>
      </c>
      <c r="B26" s="55" t="s">
        <v>393</v>
      </c>
      <c r="C26" s="55" t="s">
        <v>394</v>
      </c>
      <c r="D26" s="55" t="s">
        <v>395</v>
      </c>
    </row>
    <row r="27" spans="1:4" x14ac:dyDescent="0.2">
      <c r="A27" s="43">
        <v>0</v>
      </c>
      <c r="B27" s="42">
        <v>0</v>
      </c>
      <c r="C27" s="42">
        <v>0</v>
      </c>
      <c r="D27" s="42">
        <v>0</v>
      </c>
    </row>
    <row r="28" spans="1:4" x14ac:dyDescent="0.2">
      <c r="A28" s="43">
        <v>1</v>
      </c>
      <c r="B28" s="42">
        <v>5</v>
      </c>
      <c r="C28" s="42">
        <v>5</v>
      </c>
      <c r="D28" s="42">
        <v>2</v>
      </c>
    </row>
    <row r="29" spans="1:4" x14ac:dyDescent="0.2">
      <c r="A29" s="43">
        <v>2</v>
      </c>
      <c r="B29" s="42">
        <v>10</v>
      </c>
      <c r="C29" s="42">
        <v>10</v>
      </c>
      <c r="D29" s="42">
        <v>3</v>
      </c>
    </row>
    <row r="30" spans="1:4" x14ac:dyDescent="0.2">
      <c r="A30" s="43">
        <v>3</v>
      </c>
      <c r="B30" s="42">
        <v>14</v>
      </c>
      <c r="C30" s="42">
        <v>14</v>
      </c>
      <c r="D30" s="42">
        <v>5</v>
      </c>
    </row>
    <row r="31" spans="1:4" x14ac:dyDescent="0.2">
      <c r="A31" s="43">
        <v>4</v>
      </c>
      <c r="B31" s="42">
        <v>18</v>
      </c>
      <c r="C31" s="42">
        <v>18</v>
      </c>
      <c r="D31" s="42">
        <v>7</v>
      </c>
    </row>
    <row r="32" spans="1:4" x14ac:dyDescent="0.2">
      <c r="A32" s="43">
        <v>5</v>
      </c>
      <c r="B32" s="42">
        <v>21</v>
      </c>
      <c r="C32" s="42">
        <v>21</v>
      </c>
      <c r="D32" s="42">
        <v>8</v>
      </c>
    </row>
    <row r="33" spans="1:4" x14ac:dyDescent="0.2">
      <c r="A33" s="43">
        <v>6</v>
      </c>
      <c r="B33" s="42">
        <v>25</v>
      </c>
      <c r="C33" s="42">
        <v>25</v>
      </c>
      <c r="D33" s="42">
        <v>10</v>
      </c>
    </row>
    <row r="34" spans="1:4" x14ac:dyDescent="0.2">
      <c r="A34" s="43">
        <v>7</v>
      </c>
      <c r="B34" s="42">
        <v>28</v>
      </c>
      <c r="C34" s="42">
        <v>28</v>
      </c>
      <c r="D34" s="42">
        <v>11</v>
      </c>
    </row>
    <row r="35" spans="1:4" x14ac:dyDescent="0.2">
      <c r="A35" s="43">
        <v>8</v>
      </c>
      <c r="B35" s="42">
        <v>31</v>
      </c>
      <c r="C35" s="42">
        <v>31</v>
      </c>
      <c r="D35" s="42">
        <v>13</v>
      </c>
    </row>
    <row r="36" spans="1:4" x14ac:dyDescent="0.2">
      <c r="A36" s="43">
        <v>9</v>
      </c>
      <c r="B36" s="42">
        <v>34</v>
      </c>
      <c r="C36" s="42">
        <v>34</v>
      </c>
      <c r="D36" s="42">
        <v>14</v>
      </c>
    </row>
    <row r="37" spans="1:4" x14ac:dyDescent="0.2">
      <c r="A37" s="43">
        <v>10</v>
      </c>
      <c r="B37" s="42">
        <v>36</v>
      </c>
      <c r="C37" s="42">
        <v>36</v>
      </c>
      <c r="D37" s="42">
        <v>16</v>
      </c>
    </row>
    <row r="38" spans="1:4" x14ac:dyDescent="0.2">
      <c r="A38" s="43">
        <v>11</v>
      </c>
      <c r="B38" s="42">
        <v>40</v>
      </c>
      <c r="C38" s="42">
        <v>40</v>
      </c>
      <c r="D38" s="42"/>
    </row>
    <row r="39" spans="1:4" x14ac:dyDescent="0.2">
      <c r="A39" s="43">
        <v>12</v>
      </c>
      <c r="B39" s="42">
        <v>42</v>
      </c>
      <c r="C39" s="42">
        <v>42</v>
      </c>
      <c r="D39" s="42"/>
    </row>
    <row r="40" spans="1:4" x14ac:dyDescent="0.2">
      <c r="A40" s="43">
        <v>13</v>
      </c>
      <c r="B40" s="42">
        <v>45</v>
      </c>
      <c r="C40" s="42">
        <v>45</v>
      </c>
      <c r="D40" s="42"/>
    </row>
  </sheetData>
  <sheetProtection algorithmName="SHA-512" hashValue="D3wKwCslX0qXQAOMAJFsvujTwVHGYKrLKbTXtW7QIwaHoX2KpUMs6OUZU6ojecNPzy+8mPDGn3UxdVk+qnd8+Q==" saltValue="qZUewFurpNhQvgM97nQSqg==" spinCount="100000" sheet="1" objects="1" scenarios="1"/>
  <conditionalFormatting sqref="A6:A21">
    <cfRule type="expression" dxfId="355" priority="11" stopIfTrue="1">
      <formula>MOD(ROW(),2)=0</formula>
    </cfRule>
    <cfRule type="expression" dxfId="354" priority="12" stopIfTrue="1">
      <formula>MOD(ROW(),2)&lt;&gt;0</formula>
    </cfRule>
  </conditionalFormatting>
  <conditionalFormatting sqref="A26:A40">
    <cfRule type="expression" dxfId="353" priority="15" stopIfTrue="1">
      <formula>MOD(ROW(),2)=0</formula>
    </cfRule>
    <cfRule type="expression" dxfId="352" priority="16" stopIfTrue="1">
      <formula>MOD(ROW(),2)&lt;&gt;0</formula>
    </cfRule>
  </conditionalFormatting>
  <conditionalFormatting sqref="B18:B19">
    <cfRule type="expression" dxfId="351" priority="1" stopIfTrue="1">
      <formula>MOD(ROW(),2)=0</formula>
    </cfRule>
    <cfRule type="expression" dxfId="350" priority="2" stopIfTrue="1">
      <formula>MOD(ROW(),2)&lt;&gt;0</formula>
    </cfRule>
  </conditionalFormatting>
  <conditionalFormatting sqref="B6:D17 C18:D19 B20:D21">
    <cfRule type="expression" dxfId="349" priority="13" stopIfTrue="1">
      <formula>MOD(ROW(),2)=0</formula>
    </cfRule>
    <cfRule type="expression" dxfId="348" priority="14" stopIfTrue="1">
      <formula>MOD(ROW(),2)&lt;&gt;0</formula>
    </cfRule>
  </conditionalFormatting>
  <conditionalFormatting sqref="B26:D40">
    <cfRule type="expression" dxfId="347" priority="17" stopIfTrue="1">
      <formula>MOD(ROW(),2)=0</formula>
    </cfRule>
    <cfRule type="expression" dxfId="346" priority="18" stopIfTrue="1">
      <formula>MOD(ROW(),2)&lt;&gt;0</formula>
    </cfRule>
  </conditionalFormatting>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18459-93FA-468C-82DB-3D647F10BA0D}">
  <sheetPr codeName="Sheet31"/>
  <dimension ref="A1:C75"/>
  <sheetViews>
    <sheetView showGridLines="0" workbookViewId="0">
      <selection activeCell="A6" sqref="A6"/>
    </sheetView>
  </sheetViews>
  <sheetFormatPr defaultRowHeight="12.75" x14ac:dyDescent="0.2"/>
  <cols>
    <col min="1" max="1" width="31.5703125" customWidth="1"/>
    <col min="2" max="3" width="22.5703125" customWidth="1"/>
  </cols>
  <sheetData>
    <row r="1" spans="1:3" s="1" customFormat="1" ht="20.25" x14ac:dyDescent="0.3">
      <c r="A1" s="2" t="s">
        <v>0</v>
      </c>
    </row>
    <row r="2" spans="1:3" s="1" customFormat="1" ht="15.75" x14ac:dyDescent="0.25">
      <c r="A2" s="30" t="s">
        <v>1</v>
      </c>
      <c r="B2" s="3" t="str">
        <f>wb_title</f>
        <v>LGPS_NI - Consolidated Factor Spreadsheet</v>
      </c>
    </row>
    <row r="3" spans="1:3" s="1" customFormat="1" ht="15.75" x14ac:dyDescent="0.25">
      <c r="A3" s="30" t="s">
        <v>2</v>
      </c>
      <c r="B3" s="3" t="str">
        <f>TABLE_FACTOR_TYPE_1 &amp; " - x-" &amp; TABLE_SERIES_NUMBER_1</f>
        <v>Pension Credit - x-307</v>
      </c>
    </row>
    <row r="6" spans="1:3" x14ac:dyDescent="0.2">
      <c r="A6" s="40" t="s">
        <v>361</v>
      </c>
      <c r="B6" s="47" t="s">
        <v>362</v>
      </c>
      <c r="C6" s="47"/>
    </row>
    <row r="7" spans="1:3" x14ac:dyDescent="0.2">
      <c r="A7" s="40" t="s">
        <v>363</v>
      </c>
      <c r="B7" s="47" t="s">
        <v>31</v>
      </c>
      <c r="C7" s="47"/>
    </row>
    <row r="8" spans="1:3" x14ac:dyDescent="0.2">
      <c r="A8" s="40" t="s">
        <v>149</v>
      </c>
      <c r="B8" s="47" t="s">
        <v>239</v>
      </c>
      <c r="C8" s="47"/>
    </row>
    <row r="9" spans="1:3" x14ac:dyDescent="0.2">
      <c r="A9" s="40" t="s">
        <v>150</v>
      </c>
      <c r="B9" s="47" t="s">
        <v>240</v>
      </c>
      <c r="C9" s="47"/>
    </row>
    <row r="10" spans="1:3" ht="25.5" x14ac:dyDescent="0.2">
      <c r="A10" s="40" t="s">
        <v>6</v>
      </c>
      <c r="B10" s="47" t="s">
        <v>241</v>
      </c>
      <c r="C10" s="47"/>
    </row>
    <row r="11" spans="1:3" x14ac:dyDescent="0.2">
      <c r="A11" s="40" t="s">
        <v>151</v>
      </c>
      <c r="B11" s="47" t="s">
        <v>165</v>
      </c>
      <c r="C11" s="47"/>
    </row>
    <row r="12" spans="1:3" x14ac:dyDescent="0.2">
      <c r="A12" s="40" t="s">
        <v>152</v>
      </c>
      <c r="B12" s="47" t="s">
        <v>166</v>
      </c>
      <c r="C12" s="47"/>
    </row>
    <row r="13" spans="1:3" x14ac:dyDescent="0.2">
      <c r="A13" s="40" t="s">
        <v>364</v>
      </c>
      <c r="B13" s="47">
        <v>0</v>
      </c>
      <c r="C13" s="47"/>
    </row>
    <row r="14" spans="1:3" x14ac:dyDescent="0.2">
      <c r="A14" s="40" t="s">
        <v>154</v>
      </c>
      <c r="B14" s="47">
        <v>307</v>
      </c>
      <c r="C14" s="47"/>
    </row>
    <row r="15" spans="1:3" x14ac:dyDescent="0.2">
      <c r="A15" s="40" t="s">
        <v>365</v>
      </c>
      <c r="B15" s="47" t="s">
        <v>242</v>
      </c>
      <c r="C15" s="47"/>
    </row>
    <row r="16" spans="1:3" x14ac:dyDescent="0.2">
      <c r="A16" s="40" t="s">
        <v>156</v>
      </c>
      <c r="B16" s="47" t="s">
        <v>228</v>
      </c>
      <c r="C16" s="47"/>
    </row>
    <row r="17" spans="1:3" x14ac:dyDescent="0.2">
      <c r="A17" s="41" t="s">
        <v>366</v>
      </c>
      <c r="B17" s="47"/>
      <c r="C17" s="47"/>
    </row>
    <row r="18" spans="1:3" x14ac:dyDescent="0.2">
      <c r="A18" s="40" t="s">
        <v>158</v>
      </c>
      <c r="B18" s="48">
        <v>46175</v>
      </c>
      <c r="C18" s="48"/>
    </row>
    <row r="19" spans="1:3" x14ac:dyDescent="0.2">
      <c r="A19" s="40" t="s">
        <v>159</v>
      </c>
      <c r="B19" s="48">
        <v>46161</v>
      </c>
      <c r="C19" s="48"/>
    </row>
    <row r="20" spans="1:3" x14ac:dyDescent="0.2">
      <c r="A20" s="40" t="s">
        <v>160</v>
      </c>
      <c r="B20" s="47" t="s">
        <v>169</v>
      </c>
      <c r="C20" s="47"/>
    </row>
    <row r="21" spans="1:3" x14ac:dyDescent="0.2">
      <c r="A21" s="40" t="s">
        <v>367</v>
      </c>
      <c r="B21" s="47" t="s">
        <v>82</v>
      </c>
      <c r="C21" s="47"/>
    </row>
    <row r="23" spans="1:3" x14ac:dyDescent="0.2">
      <c r="A23" s="23" t="str">
        <f>HYPERLINK("#'Factor List'!A1", "Back to Factor List")</f>
        <v>Back to Factor List</v>
      </c>
      <c r="B23" s="23" t="str">
        <f>HYPERLINK("#'Assumptions'!A1", "Assumptions")</f>
        <v>Assumptions</v>
      </c>
    </row>
    <row r="26" spans="1:3" s="56" customFormat="1" ht="25.5" x14ac:dyDescent="0.2">
      <c r="A26" s="55" t="s">
        <v>368</v>
      </c>
      <c r="B26" s="55" t="s">
        <v>396</v>
      </c>
      <c r="C26" s="55" t="s">
        <v>397</v>
      </c>
    </row>
    <row r="27" spans="1:3" x14ac:dyDescent="0.2">
      <c r="A27" s="43">
        <v>16</v>
      </c>
      <c r="B27" s="44">
        <v>7.4</v>
      </c>
      <c r="C27" s="44">
        <v>0.38</v>
      </c>
    </row>
    <row r="28" spans="1:3" x14ac:dyDescent="0.2">
      <c r="A28" s="43">
        <v>17</v>
      </c>
      <c r="B28" s="44">
        <v>7.53</v>
      </c>
      <c r="C28" s="44">
        <v>0.39</v>
      </c>
    </row>
    <row r="29" spans="1:3" x14ac:dyDescent="0.2">
      <c r="A29" s="43">
        <v>18</v>
      </c>
      <c r="B29" s="44">
        <v>7.66</v>
      </c>
      <c r="C29" s="44">
        <v>0.4</v>
      </c>
    </row>
    <row r="30" spans="1:3" x14ac:dyDescent="0.2">
      <c r="A30" s="43">
        <v>19</v>
      </c>
      <c r="B30" s="44">
        <v>7.8</v>
      </c>
      <c r="C30" s="44">
        <v>0.41</v>
      </c>
    </row>
    <row r="31" spans="1:3" x14ac:dyDescent="0.2">
      <c r="A31" s="43">
        <v>20</v>
      </c>
      <c r="B31" s="44">
        <v>7.94</v>
      </c>
      <c r="C31" s="44">
        <v>0.41</v>
      </c>
    </row>
    <row r="32" spans="1:3" x14ac:dyDescent="0.2">
      <c r="A32" s="43">
        <v>21</v>
      </c>
      <c r="B32" s="44">
        <v>8.08</v>
      </c>
      <c r="C32" s="44">
        <v>0.42</v>
      </c>
    </row>
    <row r="33" spans="1:3" x14ac:dyDescent="0.2">
      <c r="A33" s="43">
        <v>22</v>
      </c>
      <c r="B33" s="44">
        <v>8.23</v>
      </c>
      <c r="C33" s="44">
        <v>0.43</v>
      </c>
    </row>
    <row r="34" spans="1:3" x14ac:dyDescent="0.2">
      <c r="A34" s="43">
        <v>23</v>
      </c>
      <c r="B34" s="44">
        <v>8.3699999999999992</v>
      </c>
      <c r="C34" s="44">
        <v>0.44</v>
      </c>
    </row>
    <row r="35" spans="1:3" x14ac:dyDescent="0.2">
      <c r="A35" s="43">
        <v>24</v>
      </c>
      <c r="B35" s="44">
        <v>8.52</v>
      </c>
      <c r="C35" s="44">
        <v>0.45</v>
      </c>
    </row>
    <row r="36" spans="1:3" x14ac:dyDescent="0.2">
      <c r="A36" s="43">
        <v>25</v>
      </c>
      <c r="B36" s="44">
        <v>8.68</v>
      </c>
      <c r="C36" s="44">
        <v>0.46</v>
      </c>
    </row>
    <row r="37" spans="1:3" x14ac:dyDescent="0.2">
      <c r="A37" s="43">
        <v>26</v>
      </c>
      <c r="B37" s="44">
        <v>8.83</v>
      </c>
      <c r="C37" s="44">
        <v>0.47</v>
      </c>
    </row>
    <row r="38" spans="1:3" x14ac:dyDescent="0.2">
      <c r="A38" s="43">
        <v>27</v>
      </c>
      <c r="B38" s="44">
        <v>8.99</v>
      </c>
      <c r="C38" s="44">
        <v>0.48</v>
      </c>
    </row>
    <row r="39" spans="1:3" x14ac:dyDescent="0.2">
      <c r="A39" s="43">
        <v>28</v>
      </c>
      <c r="B39" s="44">
        <v>9.15</v>
      </c>
      <c r="C39" s="44">
        <v>0.49</v>
      </c>
    </row>
    <row r="40" spans="1:3" x14ac:dyDescent="0.2">
      <c r="A40" s="43">
        <v>29</v>
      </c>
      <c r="B40" s="44">
        <v>9.31</v>
      </c>
      <c r="C40" s="44">
        <v>0.5</v>
      </c>
    </row>
    <row r="41" spans="1:3" x14ac:dyDescent="0.2">
      <c r="A41" s="43">
        <v>30</v>
      </c>
      <c r="B41" s="44">
        <v>9.48</v>
      </c>
      <c r="C41" s="44">
        <v>0.51</v>
      </c>
    </row>
    <row r="42" spans="1:3" x14ac:dyDescent="0.2">
      <c r="A42" s="43">
        <v>31</v>
      </c>
      <c r="B42" s="44">
        <v>9.65</v>
      </c>
      <c r="C42" s="44">
        <v>0.52</v>
      </c>
    </row>
    <row r="43" spans="1:3" x14ac:dyDescent="0.2">
      <c r="A43" s="43">
        <v>32</v>
      </c>
      <c r="B43" s="44">
        <v>9.82</v>
      </c>
      <c r="C43" s="44">
        <v>0.53</v>
      </c>
    </row>
    <row r="44" spans="1:3" x14ac:dyDescent="0.2">
      <c r="A44" s="43">
        <v>33</v>
      </c>
      <c r="B44" s="44">
        <v>10</v>
      </c>
      <c r="C44" s="44">
        <v>0.54</v>
      </c>
    </row>
    <row r="45" spans="1:3" x14ac:dyDescent="0.2">
      <c r="A45" s="43">
        <v>34</v>
      </c>
      <c r="B45" s="44">
        <v>10.18</v>
      </c>
      <c r="C45" s="44">
        <v>0.55000000000000004</v>
      </c>
    </row>
    <row r="46" spans="1:3" x14ac:dyDescent="0.2">
      <c r="A46" s="43">
        <v>35</v>
      </c>
      <c r="B46" s="44">
        <v>10.36</v>
      </c>
      <c r="C46" s="44">
        <v>0.56000000000000005</v>
      </c>
    </row>
    <row r="47" spans="1:3" x14ac:dyDescent="0.2">
      <c r="A47" s="43">
        <v>36</v>
      </c>
      <c r="B47" s="44">
        <v>10.55</v>
      </c>
      <c r="C47" s="44">
        <v>0.56999999999999995</v>
      </c>
    </row>
    <row r="48" spans="1:3" x14ac:dyDescent="0.2">
      <c r="A48" s="43">
        <v>37</v>
      </c>
      <c r="B48" s="44">
        <v>10.74</v>
      </c>
      <c r="C48" s="44">
        <v>0.57999999999999996</v>
      </c>
    </row>
    <row r="49" spans="1:3" x14ac:dyDescent="0.2">
      <c r="A49" s="43">
        <v>38</v>
      </c>
      <c r="B49" s="44">
        <v>10.93</v>
      </c>
      <c r="C49" s="44">
        <v>0.59</v>
      </c>
    </row>
    <row r="50" spans="1:3" x14ac:dyDescent="0.2">
      <c r="A50" s="43">
        <v>39</v>
      </c>
      <c r="B50" s="44">
        <v>11.13</v>
      </c>
      <c r="C50" s="44">
        <v>0.6</v>
      </c>
    </row>
    <row r="51" spans="1:3" x14ac:dyDescent="0.2">
      <c r="A51" s="43">
        <v>40</v>
      </c>
      <c r="B51" s="44">
        <v>11.33</v>
      </c>
      <c r="C51" s="44">
        <v>0.62</v>
      </c>
    </row>
    <row r="52" spans="1:3" x14ac:dyDescent="0.2">
      <c r="A52" s="43">
        <v>41</v>
      </c>
      <c r="B52" s="44">
        <v>11.53</v>
      </c>
      <c r="C52" s="44">
        <v>0.63</v>
      </c>
    </row>
    <row r="53" spans="1:3" x14ac:dyDescent="0.2">
      <c r="A53" s="43">
        <v>42</v>
      </c>
      <c r="B53" s="44">
        <v>11.74</v>
      </c>
      <c r="C53" s="44">
        <v>0.64</v>
      </c>
    </row>
    <row r="54" spans="1:3" x14ac:dyDescent="0.2">
      <c r="A54" s="43">
        <v>43</v>
      </c>
      <c r="B54" s="44">
        <v>11.96</v>
      </c>
      <c r="C54" s="44">
        <v>0.65</v>
      </c>
    </row>
    <row r="55" spans="1:3" x14ac:dyDescent="0.2">
      <c r="A55" s="43">
        <v>44</v>
      </c>
      <c r="B55" s="44">
        <v>12.17</v>
      </c>
      <c r="C55" s="44">
        <v>0.67</v>
      </c>
    </row>
    <row r="56" spans="1:3" x14ac:dyDescent="0.2">
      <c r="A56" s="43">
        <v>45</v>
      </c>
      <c r="B56" s="44">
        <v>12.4</v>
      </c>
      <c r="C56" s="44">
        <v>0.68</v>
      </c>
    </row>
    <row r="57" spans="1:3" x14ac:dyDescent="0.2">
      <c r="A57" s="43">
        <v>46</v>
      </c>
      <c r="B57" s="44">
        <v>12.63</v>
      </c>
      <c r="C57" s="44">
        <v>0.69</v>
      </c>
    </row>
    <row r="58" spans="1:3" x14ac:dyDescent="0.2">
      <c r="A58" s="43">
        <v>47</v>
      </c>
      <c r="B58" s="44">
        <v>12.86</v>
      </c>
      <c r="C58" s="44">
        <v>0.71</v>
      </c>
    </row>
    <row r="59" spans="1:3" x14ac:dyDescent="0.2">
      <c r="A59" s="43">
        <v>48</v>
      </c>
      <c r="B59" s="44">
        <v>13.1</v>
      </c>
      <c r="C59" s="44">
        <v>0.72</v>
      </c>
    </row>
    <row r="60" spans="1:3" x14ac:dyDescent="0.2">
      <c r="A60" s="43">
        <v>49</v>
      </c>
      <c r="B60" s="44">
        <v>13.35</v>
      </c>
      <c r="C60" s="44">
        <v>0.74</v>
      </c>
    </row>
    <row r="61" spans="1:3" x14ac:dyDescent="0.2">
      <c r="A61" s="43">
        <v>50</v>
      </c>
      <c r="B61" s="44">
        <v>13.6</v>
      </c>
      <c r="C61" s="44">
        <v>0.75</v>
      </c>
    </row>
    <row r="62" spans="1:3" x14ac:dyDescent="0.2">
      <c r="A62" s="43">
        <v>51</v>
      </c>
      <c r="B62" s="44">
        <v>13.85</v>
      </c>
      <c r="C62" s="44">
        <v>0.77</v>
      </c>
    </row>
    <row r="63" spans="1:3" x14ac:dyDescent="0.2">
      <c r="A63" s="43">
        <v>52</v>
      </c>
      <c r="B63" s="44">
        <v>14.12</v>
      </c>
      <c r="C63" s="44">
        <v>0.78</v>
      </c>
    </row>
    <row r="64" spans="1:3" x14ac:dyDescent="0.2">
      <c r="A64" s="43">
        <v>53</v>
      </c>
      <c r="B64" s="44">
        <v>14.39</v>
      </c>
      <c r="C64" s="44">
        <v>0.8</v>
      </c>
    </row>
    <row r="65" spans="1:3" x14ac:dyDescent="0.2">
      <c r="A65" s="43">
        <v>54</v>
      </c>
      <c r="B65" s="44">
        <v>14.67</v>
      </c>
      <c r="C65" s="44">
        <v>0.81</v>
      </c>
    </row>
    <row r="66" spans="1:3" x14ac:dyDescent="0.2">
      <c r="A66" s="43">
        <v>55</v>
      </c>
      <c r="B66" s="44">
        <v>14.96</v>
      </c>
      <c r="C66" s="44">
        <v>0.83</v>
      </c>
    </row>
    <row r="67" spans="1:3" x14ac:dyDescent="0.2">
      <c r="A67" s="43">
        <v>56</v>
      </c>
      <c r="B67" s="44">
        <v>15.26</v>
      </c>
      <c r="C67" s="44">
        <v>0.85</v>
      </c>
    </row>
    <row r="68" spans="1:3" x14ac:dyDescent="0.2">
      <c r="A68" s="43">
        <v>57</v>
      </c>
      <c r="B68" s="44">
        <v>15.58</v>
      </c>
      <c r="C68" s="44">
        <v>0.86</v>
      </c>
    </row>
    <row r="69" spans="1:3" x14ac:dyDescent="0.2">
      <c r="A69" s="43">
        <v>58</v>
      </c>
      <c r="B69" s="44">
        <v>15.9</v>
      </c>
      <c r="C69" s="44">
        <v>0.88</v>
      </c>
    </row>
    <row r="70" spans="1:3" x14ac:dyDescent="0.2">
      <c r="A70" s="43">
        <v>59</v>
      </c>
      <c r="B70" s="44">
        <v>16.23</v>
      </c>
      <c r="C70" s="44">
        <v>0.9</v>
      </c>
    </row>
    <row r="71" spans="1:3" x14ac:dyDescent="0.2">
      <c r="A71" s="43">
        <v>60</v>
      </c>
      <c r="B71" s="44">
        <v>16.57</v>
      </c>
      <c r="C71" s="44">
        <v>0.91</v>
      </c>
    </row>
    <row r="72" spans="1:3" x14ac:dyDescent="0.2">
      <c r="A72" s="43">
        <v>61</v>
      </c>
      <c r="B72" s="44">
        <v>16.93</v>
      </c>
      <c r="C72" s="44">
        <v>0.93</v>
      </c>
    </row>
    <row r="73" spans="1:3" x14ac:dyDescent="0.2">
      <c r="A73" s="43">
        <v>62</v>
      </c>
      <c r="B73" s="44">
        <v>17.309999999999999</v>
      </c>
      <c r="C73" s="44">
        <v>0.95</v>
      </c>
    </row>
    <row r="74" spans="1:3" x14ac:dyDescent="0.2">
      <c r="A74" s="43">
        <v>63</v>
      </c>
      <c r="B74" s="44">
        <v>17.7</v>
      </c>
      <c r="C74" s="44">
        <v>0.97</v>
      </c>
    </row>
    <row r="75" spans="1:3" x14ac:dyDescent="0.2">
      <c r="A75" s="43">
        <v>64</v>
      </c>
      <c r="B75" s="44">
        <v>18.100000000000001</v>
      </c>
      <c r="C75" s="44">
        <v>0.99</v>
      </c>
    </row>
  </sheetData>
  <sheetProtection algorithmName="SHA-512" hashValue="L5zebCerXHI6I7MTY86AO8DSuE5G43kRDHW9N5qVxW4SlLcKsuMxc91RUGaUjVLpoNygs9r59vJseJr++O5kPw==" saltValue="8QbM9i0CoFOXkX0E5d35wA==" spinCount="100000" sheet="1" objects="1" scenarios="1"/>
  <conditionalFormatting sqref="A6:A21">
    <cfRule type="expression" dxfId="345" priority="11" stopIfTrue="1">
      <formula>MOD(ROW(),2)=0</formula>
    </cfRule>
    <cfRule type="expression" dxfId="344" priority="12" stopIfTrue="1">
      <formula>MOD(ROW(),2)&lt;&gt;0</formula>
    </cfRule>
  </conditionalFormatting>
  <conditionalFormatting sqref="A26:A75">
    <cfRule type="expression" dxfId="343" priority="15" stopIfTrue="1">
      <formula>MOD(ROW(),2)=0</formula>
    </cfRule>
    <cfRule type="expression" dxfId="342" priority="16" stopIfTrue="1">
      <formula>MOD(ROW(),2)&lt;&gt;0</formula>
    </cfRule>
  </conditionalFormatting>
  <conditionalFormatting sqref="B18:B19">
    <cfRule type="expression" dxfId="341" priority="1" stopIfTrue="1">
      <formula>MOD(ROW(),2)=0</formula>
    </cfRule>
    <cfRule type="expression" dxfId="340" priority="2" stopIfTrue="1">
      <formula>MOD(ROW(),2)&lt;&gt;0</formula>
    </cfRule>
  </conditionalFormatting>
  <conditionalFormatting sqref="B6:C17 C18:C19 B20:C21">
    <cfRule type="expression" dxfId="339" priority="13" stopIfTrue="1">
      <formula>MOD(ROW(),2)=0</formula>
    </cfRule>
    <cfRule type="expression" dxfId="338" priority="14" stopIfTrue="1">
      <formula>MOD(ROW(),2)&lt;&gt;0</formula>
    </cfRule>
  </conditionalFormatting>
  <conditionalFormatting sqref="B26:C75">
    <cfRule type="expression" dxfId="337" priority="17" stopIfTrue="1">
      <formula>MOD(ROW(),2)=0</formula>
    </cfRule>
    <cfRule type="expression" dxfId="336" priority="18" stopIfTrue="1">
      <formula>MOD(ROW(),2)&lt;&gt;0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103C2-F7B2-4261-915A-1147CD17758E}">
  <sheetPr codeName="Sheet7">
    <tabColor theme="4" tint="0.59999389629810485"/>
  </sheetPr>
  <dimension ref="A1:C109"/>
  <sheetViews>
    <sheetView showGridLines="0" topLeftCell="A83" workbookViewId="0">
      <selection activeCell="C107" sqref="C107"/>
    </sheetView>
  </sheetViews>
  <sheetFormatPr defaultColWidth="9.140625" defaultRowHeight="12.75" x14ac:dyDescent="0.2"/>
  <cols>
    <col min="1" max="1" width="60.5703125" style="38" customWidth="1"/>
    <col min="2" max="2" width="2.5703125" style="38" customWidth="1"/>
    <col min="3" max="3" width="60.5703125" style="38" customWidth="1"/>
    <col min="4" max="16384" width="9.140625" style="38"/>
  </cols>
  <sheetData>
    <row r="1" spans="1:3" s="21" customFormat="1" ht="20.25" x14ac:dyDescent="0.3">
      <c r="A1" s="20" t="s">
        <v>0</v>
      </c>
    </row>
    <row r="2" spans="1:3" s="21" customFormat="1" ht="15.75" x14ac:dyDescent="0.25">
      <c r="A2" s="25" t="s">
        <v>1</v>
      </c>
      <c r="B2" s="22" t="str">
        <f>wb_title</f>
        <v>LGPS_NI - Consolidated Factor Spreadsheet</v>
      </c>
    </row>
    <row r="3" spans="1:3" s="21" customFormat="1" ht="15.75" x14ac:dyDescent="0.25">
      <c r="A3" s="25" t="s">
        <v>2</v>
      </c>
      <c r="B3" s="22" t="s">
        <v>34</v>
      </c>
    </row>
    <row r="6" spans="1:3" x14ac:dyDescent="0.2">
      <c r="A6" s="39" t="s">
        <v>34</v>
      </c>
    </row>
    <row r="8" spans="1:3" x14ac:dyDescent="0.2">
      <c r="A8" s="38" t="str">
        <f>"This sheet is intended to assist " &amp; client_abbr &amp; " in understanding which factors have changed and when."</f>
        <v>This sheet is intended to assist Department for Communities in understanding which factors have changed and when.</v>
      </c>
    </row>
    <row r="9" spans="1:3" x14ac:dyDescent="0.2">
      <c r="A9" s="38" t="s">
        <v>35</v>
      </c>
    </row>
    <row r="11" spans="1:3" x14ac:dyDescent="0.2">
      <c r="A11" s="49" t="s">
        <v>36</v>
      </c>
      <c r="B11" s="49"/>
      <c r="C11" s="49"/>
    </row>
    <row r="12" spans="1:3" x14ac:dyDescent="0.2">
      <c r="A12" s="49" t="s">
        <v>37</v>
      </c>
      <c r="B12" s="49"/>
      <c r="C12" s="49"/>
    </row>
    <row r="13" spans="1:3" x14ac:dyDescent="0.2">
      <c r="A13" s="49" t="s">
        <v>38</v>
      </c>
      <c r="B13" s="49"/>
      <c r="C13" s="49" t="s">
        <v>39</v>
      </c>
    </row>
    <row r="14" spans="1:3" x14ac:dyDescent="0.2">
      <c r="A14" s="49" t="s">
        <v>40</v>
      </c>
      <c r="B14" s="49"/>
      <c r="C14" s="49" t="s">
        <v>41</v>
      </c>
    </row>
    <row r="15" spans="1:3" x14ac:dyDescent="0.2">
      <c r="A15" s="49" t="s">
        <v>42</v>
      </c>
      <c r="B15" s="49"/>
      <c r="C15" s="49" t="s">
        <v>43</v>
      </c>
    </row>
    <row r="16" spans="1:3" x14ac:dyDescent="0.2">
      <c r="A16" s="49" t="s">
        <v>44</v>
      </c>
      <c r="B16" s="49"/>
      <c r="C16" s="49" t="s">
        <v>43</v>
      </c>
    </row>
    <row r="17" spans="1:3" x14ac:dyDescent="0.2">
      <c r="A17" s="49" t="s">
        <v>45</v>
      </c>
      <c r="B17" s="49"/>
      <c r="C17" s="49" t="s">
        <v>43</v>
      </c>
    </row>
    <row r="18" spans="1:3" x14ac:dyDescent="0.2">
      <c r="A18" s="49" t="s">
        <v>46</v>
      </c>
      <c r="B18" s="49"/>
      <c r="C18" s="50">
        <v>43728.5</v>
      </c>
    </row>
    <row r="19" spans="1:3" x14ac:dyDescent="0.2">
      <c r="A19" s="49"/>
      <c r="B19" s="49"/>
      <c r="C19" s="49"/>
    </row>
    <row r="21" spans="1:3" x14ac:dyDescent="0.2">
      <c r="A21" s="49" t="s">
        <v>47</v>
      </c>
      <c r="B21" s="49"/>
      <c r="C21" s="49"/>
    </row>
    <row r="22" spans="1:3" x14ac:dyDescent="0.2">
      <c r="A22" s="49" t="s">
        <v>38</v>
      </c>
      <c r="B22" s="49"/>
      <c r="C22" s="49" t="s">
        <v>48</v>
      </c>
    </row>
    <row r="23" spans="1:3" x14ac:dyDescent="0.2">
      <c r="A23" s="49" t="s">
        <v>40</v>
      </c>
      <c r="B23" s="49"/>
      <c r="C23" s="49" t="s">
        <v>43</v>
      </c>
    </row>
    <row r="24" spans="1:3" x14ac:dyDescent="0.2">
      <c r="A24" s="49" t="s">
        <v>49</v>
      </c>
      <c r="B24" s="49"/>
      <c r="C24" s="49" t="s">
        <v>43</v>
      </c>
    </row>
    <row r="25" spans="1:3" x14ac:dyDescent="0.2">
      <c r="A25" s="49" t="s">
        <v>44</v>
      </c>
      <c r="B25" s="49"/>
      <c r="C25" s="49" t="s">
        <v>43</v>
      </c>
    </row>
    <row r="26" spans="1:3" x14ac:dyDescent="0.2">
      <c r="A26" s="49" t="s">
        <v>45</v>
      </c>
      <c r="B26" s="49"/>
      <c r="C26" s="49" t="s">
        <v>50</v>
      </c>
    </row>
    <row r="27" spans="1:3" x14ac:dyDescent="0.2">
      <c r="A27" s="49" t="s">
        <v>46</v>
      </c>
      <c r="B27" s="49"/>
      <c r="C27" s="50">
        <v>43670.5</v>
      </c>
    </row>
    <row r="29" spans="1:3" x14ac:dyDescent="0.2">
      <c r="A29" s="49" t="s">
        <v>51</v>
      </c>
      <c r="B29" s="49"/>
      <c r="C29" s="49"/>
    </row>
    <row r="30" spans="1:3" x14ac:dyDescent="0.2">
      <c r="A30" s="49" t="s">
        <v>38</v>
      </c>
      <c r="B30" s="49"/>
      <c r="C30" s="49" t="s">
        <v>43</v>
      </c>
    </row>
    <row r="31" spans="1:3" x14ac:dyDescent="0.2">
      <c r="A31" s="49" t="s">
        <v>40</v>
      </c>
      <c r="B31" s="49"/>
      <c r="C31" s="49" t="s">
        <v>52</v>
      </c>
    </row>
    <row r="32" spans="1:3" x14ac:dyDescent="0.2">
      <c r="A32" s="49" t="s">
        <v>49</v>
      </c>
      <c r="B32" s="49"/>
      <c r="C32" s="49" t="s">
        <v>43</v>
      </c>
    </row>
    <row r="33" spans="1:3" x14ac:dyDescent="0.2">
      <c r="A33" s="49" t="s">
        <v>44</v>
      </c>
      <c r="B33" s="49"/>
      <c r="C33" s="49" t="s">
        <v>48</v>
      </c>
    </row>
    <row r="34" spans="1:3" x14ac:dyDescent="0.2">
      <c r="A34" s="49" t="s">
        <v>45</v>
      </c>
      <c r="B34" s="49"/>
      <c r="C34" s="49" t="s">
        <v>53</v>
      </c>
    </row>
    <row r="35" spans="1:3" x14ac:dyDescent="0.2">
      <c r="A35" s="49" t="s">
        <v>46</v>
      </c>
      <c r="B35" s="49"/>
      <c r="C35" s="50">
        <v>43656.75</v>
      </c>
    </row>
    <row r="37" spans="1:3" x14ac:dyDescent="0.2">
      <c r="A37" s="49" t="s">
        <v>54</v>
      </c>
      <c r="B37" s="49"/>
      <c r="C37" s="49"/>
    </row>
    <row r="38" spans="1:3" x14ac:dyDescent="0.2">
      <c r="A38" s="49" t="s">
        <v>38</v>
      </c>
      <c r="B38" s="49"/>
      <c r="C38" s="49" t="s">
        <v>43</v>
      </c>
    </row>
    <row r="39" spans="1:3" x14ac:dyDescent="0.2">
      <c r="A39" s="49" t="s">
        <v>40</v>
      </c>
      <c r="B39" s="49"/>
      <c r="C39" s="49" t="s">
        <v>55</v>
      </c>
    </row>
    <row r="40" spans="1:3" x14ac:dyDescent="0.2">
      <c r="A40" s="49" t="s">
        <v>49</v>
      </c>
      <c r="B40" s="49"/>
      <c r="C40" s="49" t="s">
        <v>43</v>
      </c>
    </row>
    <row r="41" spans="1:3" x14ac:dyDescent="0.2">
      <c r="A41" s="49" t="s">
        <v>44</v>
      </c>
      <c r="B41" s="49"/>
      <c r="C41" s="49" t="s">
        <v>56</v>
      </c>
    </row>
    <row r="42" spans="1:3" x14ac:dyDescent="0.2">
      <c r="A42" s="49" t="s">
        <v>45</v>
      </c>
      <c r="B42" s="49"/>
      <c r="C42" s="49" t="s">
        <v>57</v>
      </c>
    </row>
    <row r="43" spans="1:3" x14ac:dyDescent="0.2">
      <c r="A43" s="49" t="s">
        <v>46</v>
      </c>
      <c r="B43" s="49"/>
      <c r="C43" s="50">
        <v>43543.625</v>
      </c>
    </row>
    <row r="45" spans="1:3" x14ac:dyDescent="0.2">
      <c r="A45" s="49" t="s">
        <v>58</v>
      </c>
      <c r="B45" s="49"/>
      <c r="C45" s="49"/>
    </row>
    <row r="46" spans="1:3" x14ac:dyDescent="0.2">
      <c r="A46" s="49" t="s">
        <v>38</v>
      </c>
      <c r="B46" s="49"/>
      <c r="C46" s="49" t="s">
        <v>43</v>
      </c>
    </row>
    <row r="47" spans="1:3" x14ac:dyDescent="0.2">
      <c r="A47" s="49" t="s">
        <v>40</v>
      </c>
      <c r="B47" s="49"/>
      <c r="C47" s="49" t="s">
        <v>59</v>
      </c>
    </row>
    <row r="48" spans="1:3" x14ac:dyDescent="0.2">
      <c r="A48" s="49" t="s">
        <v>49</v>
      </c>
      <c r="B48" s="49"/>
      <c r="C48" s="49" t="s">
        <v>43</v>
      </c>
    </row>
    <row r="49" spans="1:3" x14ac:dyDescent="0.2">
      <c r="A49" s="49" t="s">
        <v>44</v>
      </c>
      <c r="B49" s="49"/>
      <c r="C49" s="49" t="s">
        <v>56</v>
      </c>
    </row>
    <row r="50" spans="1:3" x14ac:dyDescent="0.2">
      <c r="A50" s="49" t="s">
        <v>45</v>
      </c>
      <c r="B50" s="49"/>
      <c r="C50" s="49" t="s">
        <v>57</v>
      </c>
    </row>
    <row r="51" spans="1:3" x14ac:dyDescent="0.2">
      <c r="A51" s="49" t="s">
        <v>46</v>
      </c>
      <c r="B51" s="49"/>
      <c r="C51" s="50">
        <v>43542.5</v>
      </c>
    </row>
    <row r="53" spans="1:3" x14ac:dyDescent="0.2">
      <c r="A53" s="49" t="s">
        <v>60</v>
      </c>
      <c r="B53" s="49"/>
      <c r="C53" s="49"/>
    </row>
    <row r="54" spans="1:3" x14ac:dyDescent="0.2">
      <c r="A54" s="49" t="s">
        <v>38</v>
      </c>
      <c r="B54" s="49"/>
      <c r="C54" s="49" t="s">
        <v>43</v>
      </c>
    </row>
    <row r="55" spans="1:3" x14ac:dyDescent="0.2">
      <c r="A55" s="49" t="s">
        <v>40</v>
      </c>
      <c r="B55" s="49"/>
      <c r="C55" s="49" t="s">
        <v>61</v>
      </c>
    </row>
    <row r="56" spans="1:3" x14ac:dyDescent="0.2">
      <c r="A56" s="49" t="s">
        <v>49</v>
      </c>
      <c r="B56" s="49"/>
      <c r="C56" s="49" t="s">
        <v>43</v>
      </c>
    </row>
    <row r="57" spans="1:3" x14ac:dyDescent="0.2">
      <c r="A57" s="49" t="s">
        <v>44</v>
      </c>
      <c r="B57" s="49"/>
      <c r="C57" s="49" t="s">
        <v>56</v>
      </c>
    </row>
    <row r="58" spans="1:3" x14ac:dyDescent="0.2">
      <c r="A58" s="49" t="s">
        <v>45</v>
      </c>
      <c r="B58" s="49"/>
      <c r="C58" s="49" t="s">
        <v>57</v>
      </c>
    </row>
    <row r="59" spans="1:3" x14ac:dyDescent="0.2">
      <c r="A59" s="49" t="s">
        <v>46</v>
      </c>
      <c r="B59" s="49"/>
      <c r="C59" s="50">
        <v>43469.75</v>
      </c>
    </row>
    <row r="61" spans="1:3" x14ac:dyDescent="0.2">
      <c r="A61" s="49" t="s">
        <v>62</v>
      </c>
      <c r="B61" s="49"/>
      <c r="C61" s="49"/>
    </row>
    <row r="62" spans="1:3" x14ac:dyDescent="0.2">
      <c r="A62" s="49" t="s">
        <v>38</v>
      </c>
      <c r="B62" s="49"/>
      <c r="C62" s="49" t="s">
        <v>43</v>
      </c>
    </row>
    <row r="63" spans="1:3" x14ac:dyDescent="0.2">
      <c r="A63" s="49" t="s">
        <v>40</v>
      </c>
      <c r="B63" s="49"/>
      <c r="C63" s="49" t="s">
        <v>63</v>
      </c>
    </row>
    <row r="64" spans="1:3" x14ac:dyDescent="0.2">
      <c r="A64" s="49" t="s">
        <v>49</v>
      </c>
      <c r="B64" s="49"/>
      <c r="C64" s="49" t="s">
        <v>43</v>
      </c>
    </row>
    <row r="65" spans="1:3" x14ac:dyDescent="0.2">
      <c r="A65" s="49" t="s">
        <v>44</v>
      </c>
      <c r="B65" s="49"/>
      <c r="C65" s="49" t="s">
        <v>64</v>
      </c>
    </row>
    <row r="66" spans="1:3" x14ac:dyDescent="0.2">
      <c r="A66" s="49" t="s">
        <v>45</v>
      </c>
      <c r="B66" s="49"/>
      <c r="C66" s="49" t="s">
        <v>57</v>
      </c>
    </row>
    <row r="67" spans="1:3" x14ac:dyDescent="0.2">
      <c r="A67" s="49" t="s">
        <v>46</v>
      </c>
      <c r="B67" s="49"/>
      <c r="C67" s="50">
        <v>43785.75</v>
      </c>
    </row>
    <row r="69" spans="1:3" x14ac:dyDescent="0.2">
      <c r="A69" s="49" t="s">
        <v>65</v>
      </c>
      <c r="B69" s="49"/>
      <c r="C69" s="49"/>
    </row>
    <row r="70" spans="1:3" x14ac:dyDescent="0.2">
      <c r="A70" s="49" t="s">
        <v>38</v>
      </c>
      <c r="B70" s="49"/>
      <c r="C70" s="49"/>
    </row>
    <row r="71" spans="1:3" x14ac:dyDescent="0.2">
      <c r="A71" s="49" t="s">
        <v>66</v>
      </c>
      <c r="B71" s="49"/>
      <c r="C71" s="49" t="s">
        <v>67</v>
      </c>
    </row>
    <row r="72" spans="1:3" x14ac:dyDescent="0.2">
      <c r="A72" s="49" t="s">
        <v>45</v>
      </c>
      <c r="B72" s="49"/>
      <c r="C72" s="49"/>
    </row>
    <row r="73" spans="1:3" x14ac:dyDescent="0.2">
      <c r="A73" s="49" t="s">
        <v>68</v>
      </c>
      <c r="B73" s="49"/>
      <c r="C73" s="51">
        <v>45072</v>
      </c>
    </row>
    <row r="75" spans="1:3" x14ac:dyDescent="0.2">
      <c r="A75" s="49" t="s">
        <v>69</v>
      </c>
      <c r="B75" s="49"/>
      <c r="C75" s="49"/>
    </row>
    <row r="76" spans="1:3" x14ac:dyDescent="0.2">
      <c r="A76" s="49" t="s">
        <v>38</v>
      </c>
      <c r="B76" s="49"/>
      <c r="C76" s="49"/>
    </row>
    <row r="77" spans="1:3" x14ac:dyDescent="0.2">
      <c r="A77" s="49" t="s">
        <v>66</v>
      </c>
      <c r="B77" s="49"/>
      <c r="C77" s="49" t="s">
        <v>70</v>
      </c>
    </row>
    <row r="78" spans="1:3" x14ac:dyDescent="0.2">
      <c r="A78" s="49" t="s">
        <v>44</v>
      </c>
      <c r="B78" s="49"/>
      <c r="C78" s="49"/>
    </row>
    <row r="79" spans="1:3" x14ac:dyDescent="0.2">
      <c r="A79" s="49" t="s">
        <v>45</v>
      </c>
      <c r="B79" s="49"/>
      <c r="C79" s="49"/>
    </row>
    <row r="80" spans="1:3" x14ac:dyDescent="0.2">
      <c r="A80" s="49" t="s">
        <v>68</v>
      </c>
      <c r="B80" s="49"/>
      <c r="C80" s="51">
        <v>45107</v>
      </c>
    </row>
    <row r="82" spans="1:3" x14ac:dyDescent="0.2">
      <c r="A82" s="49" t="s">
        <v>71</v>
      </c>
      <c r="B82" s="49"/>
      <c r="C82" s="49"/>
    </row>
    <row r="83" spans="1:3" x14ac:dyDescent="0.2">
      <c r="A83" s="49" t="s">
        <v>38</v>
      </c>
      <c r="B83" s="49"/>
      <c r="C83" s="49"/>
    </row>
    <row r="84" spans="1:3" x14ac:dyDescent="0.2">
      <c r="A84" s="49" t="s">
        <v>66</v>
      </c>
      <c r="B84" s="49"/>
      <c r="C84" s="49" t="s">
        <v>72</v>
      </c>
    </row>
    <row r="85" spans="1:3" x14ac:dyDescent="0.2">
      <c r="A85" s="49" t="s">
        <v>73</v>
      </c>
      <c r="B85" s="49"/>
      <c r="C85" s="49"/>
    </row>
    <row r="86" spans="1:3" x14ac:dyDescent="0.2">
      <c r="A86" s="49" t="s">
        <v>45</v>
      </c>
      <c r="B86" s="49"/>
      <c r="C86" s="49"/>
    </row>
    <row r="87" spans="1:3" x14ac:dyDescent="0.2">
      <c r="A87" s="49" t="s">
        <v>68</v>
      </c>
      <c r="B87" s="49"/>
      <c r="C87" s="51">
        <v>45134</v>
      </c>
    </row>
    <row r="89" spans="1:3" x14ac:dyDescent="0.2">
      <c r="A89" s="49" t="s">
        <v>74</v>
      </c>
      <c r="B89" s="49"/>
      <c r="C89" s="49"/>
    </row>
    <row r="90" spans="1:3" x14ac:dyDescent="0.2">
      <c r="A90" s="49" t="s">
        <v>38</v>
      </c>
      <c r="B90" s="49"/>
      <c r="C90" s="49" t="s">
        <v>75</v>
      </c>
    </row>
    <row r="91" spans="1:3" x14ac:dyDescent="0.2">
      <c r="A91" s="49" t="s">
        <v>66</v>
      </c>
      <c r="B91" s="49"/>
      <c r="C91" s="49" t="s">
        <v>76</v>
      </c>
    </row>
    <row r="92" spans="1:3" x14ac:dyDescent="0.2">
      <c r="A92" s="49" t="s">
        <v>73</v>
      </c>
      <c r="B92" s="49"/>
      <c r="C92" s="49" t="s">
        <v>77</v>
      </c>
    </row>
    <row r="93" spans="1:3" x14ac:dyDescent="0.2">
      <c r="A93" s="49" t="s">
        <v>45</v>
      </c>
      <c r="B93" s="49"/>
      <c r="C93" s="49"/>
    </row>
    <row r="94" spans="1:3" x14ac:dyDescent="0.2">
      <c r="A94" s="49" t="s">
        <v>68</v>
      </c>
      <c r="B94" s="49"/>
      <c r="C94" s="51">
        <v>45195</v>
      </c>
    </row>
    <row r="96" spans="1:3" x14ac:dyDescent="0.2">
      <c r="A96" s="49" t="s">
        <v>78</v>
      </c>
      <c r="B96" s="49"/>
      <c r="C96" s="49"/>
    </row>
    <row r="97" spans="1:3" x14ac:dyDescent="0.2">
      <c r="A97" s="49" t="s">
        <v>38</v>
      </c>
      <c r="B97" s="49"/>
      <c r="C97" s="49"/>
    </row>
    <row r="98" spans="1:3" x14ac:dyDescent="0.2">
      <c r="A98" s="49" t="s">
        <v>66</v>
      </c>
      <c r="B98" s="49"/>
      <c r="C98" s="49"/>
    </row>
    <row r="99" spans="1:3" x14ac:dyDescent="0.2">
      <c r="A99" s="49" t="s">
        <v>73</v>
      </c>
      <c r="B99" s="49"/>
      <c r="C99" s="49"/>
    </row>
    <row r="100" spans="1:3" x14ac:dyDescent="0.2">
      <c r="A100" s="49" t="s">
        <v>45</v>
      </c>
      <c r="B100" s="49"/>
      <c r="C100" s="49"/>
    </row>
    <row r="101" spans="1:3" x14ac:dyDescent="0.2">
      <c r="A101" s="49" t="s">
        <v>79</v>
      </c>
      <c r="B101" s="49"/>
      <c r="C101" s="49" t="s">
        <v>80</v>
      </c>
    </row>
    <row r="102" spans="1:3" x14ac:dyDescent="0.2">
      <c r="A102" s="49" t="s">
        <v>68</v>
      </c>
      <c r="B102" s="49"/>
      <c r="C102" s="51">
        <v>45688</v>
      </c>
    </row>
    <row r="104" spans="1:3" x14ac:dyDescent="0.2">
      <c r="A104" s="52" t="s">
        <v>625</v>
      </c>
      <c r="B104" s="53"/>
      <c r="C104" s="53"/>
    </row>
    <row r="105" spans="1:3" x14ac:dyDescent="0.2">
      <c r="A105" s="53" t="s">
        <v>38</v>
      </c>
      <c r="B105" s="53"/>
      <c r="C105" s="54"/>
    </row>
    <row r="106" spans="1:3" x14ac:dyDescent="0.2">
      <c r="A106" s="53" t="s">
        <v>66</v>
      </c>
      <c r="B106" s="53"/>
      <c r="C106" s="54" t="s">
        <v>629</v>
      </c>
    </row>
    <row r="107" spans="1:3" x14ac:dyDescent="0.2">
      <c r="A107" s="53" t="s">
        <v>44</v>
      </c>
      <c r="B107" s="53"/>
      <c r="C107" s="53"/>
    </row>
    <row r="108" spans="1:3" x14ac:dyDescent="0.2">
      <c r="A108" s="53" t="s">
        <v>45</v>
      </c>
      <c r="B108" s="53"/>
      <c r="C108" s="53"/>
    </row>
    <row r="109" spans="1:3" x14ac:dyDescent="0.2">
      <c r="A109" s="53" t="s">
        <v>68</v>
      </c>
      <c r="B109" s="53"/>
      <c r="C109" s="60">
        <v>46175</v>
      </c>
    </row>
  </sheetData>
  <sheetProtection algorithmName="SHA-512" hashValue="2+IsWVFI7m4b4SXnHpfksl3f+M/ePDuuGjrdXKVAmCZeqpUx8EZSL6zbGJAo2y+SzxOhtJcwEnP5QjUaKlOyvw==" saltValue="+ez6RLxr1Bo2EUZS3KV1iw==" spinCount="100000" sheet="1" objects="1" scenarios="1"/>
  <conditionalFormatting sqref="A11:A19">
    <cfRule type="expression" dxfId="613" priority="57" stopIfTrue="1">
      <formula>MOD(ROW(),2)=0</formula>
    </cfRule>
    <cfRule type="expression" dxfId="612" priority="58" stopIfTrue="1">
      <formula>MOD(ROW(),2)&lt;&gt;0</formula>
    </cfRule>
  </conditionalFormatting>
  <conditionalFormatting sqref="A21:A27">
    <cfRule type="expression" dxfId="611" priority="61" stopIfTrue="1">
      <formula>MOD(ROW(),2)=0</formula>
    </cfRule>
    <cfRule type="expression" dxfId="610" priority="62" stopIfTrue="1">
      <formula>MOD(ROW(),2)&lt;&gt;0</formula>
    </cfRule>
  </conditionalFormatting>
  <conditionalFormatting sqref="A29:A35">
    <cfRule type="expression" dxfId="609" priority="65" stopIfTrue="1">
      <formula>MOD(ROW(),2)=0</formula>
    </cfRule>
    <cfRule type="expression" dxfId="608" priority="66" stopIfTrue="1">
      <formula>MOD(ROW(),2)&lt;&gt;0</formula>
    </cfRule>
  </conditionalFormatting>
  <conditionalFormatting sqref="A37:A43">
    <cfRule type="expression" dxfId="607" priority="69" stopIfTrue="1">
      <formula>MOD(ROW(),2)=0</formula>
    </cfRule>
    <cfRule type="expression" dxfId="606" priority="70" stopIfTrue="1">
      <formula>MOD(ROW(),2)&lt;&gt;0</formula>
    </cfRule>
  </conditionalFormatting>
  <conditionalFormatting sqref="A45:A51">
    <cfRule type="expression" dxfId="605" priority="73" stopIfTrue="1">
      <formula>MOD(ROW(),2)=0</formula>
    </cfRule>
    <cfRule type="expression" dxfId="604" priority="74" stopIfTrue="1">
      <formula>MOD(ROW(),2)&lt;&gt;0</formula>
    </cfRule>
  </conditionalFormatting>
  <conditionalFormatting sqref="A53:A59">
    <cfRule type="expression" dxfId="603" priority="77" stopIfTrue="1">
      <formula>MOD(ROW(),2)=0</formula>
    </cfRule>
    <cfRule type="expression" dxfId="602" priority="78" stopIfTrue="1">
      <formula>MOD(ROW(),2)&lt;&gt;0</formula>
    </cfRule>
  </conditionalFormatting>
  <conditionalFormatting sqref="A61:A67">
    <cfRule type="expression" dxfId="601" priority="81" stopIfTrue="1">
      <formula>MOD(ROW(),2)=0</formula>
    </cfRule>
    <cfRule type="expression" dxfId="600" priority="82" stopIfTrue="1">
      <formula>MOD(ROW(),2)&lt;&gt;0</formula>
    </cfRule>
  </conditionalFormatting>
  <conditionalFormatting sqref="A69:A73">
    <cfRule type="expression" dxfId="599" priority="86" stopIfTrue="1">
      <formula>MOD(ROW(),2)&lt;&gt;0</formula>
    </cfRule>
    <cfRule type="expression" dxfId="598" priority="85" stopIfTrue="1">
      <formula>MOD(ROW(),2)=0</formula>
    </cfRule>
  </conditionalFormatting>
  <conditionalFormatting sqref="A75:A80">
    <cfRule type="expression" dxfId="597" priority="89" stopIfTrue="1">
      <formula>MOD(ROW(),2)=0</formula>
    </cfRule>
    <cfRule type="expression" dxfId="596" priority="90" stopIfTrue="1">
      <formula>MOD(ROW(),2)&lt;&gt;0</formula>
    </cfRule>
  </conditionalFormatting>
  <conditionalFormatting sqref="A82:A87">
    <cfRule type="expression" dxfId="595" priority="93" stopIfTrue="1">
      <formula>MOD(ROW(),2)=0</formula>
    </cfRule>
    <cfRule type="expression" dxfId="594" priority="94" stopIfTrue="1">
      <formula>MOD(ROW(),2)&lt;&gt;0</formula>
    </cfRule>
  </conditionalFormatting>
  <conditionalFormatting sqref="A89:A94">
    <cfRule type="expression" dxfId="593" priority="97" stopIfTrue="1">
      <formula>MOD(ROW(),2)=0</formula>
    </cfRule>
    <cfRule type="expression" dxfId="592" priority="98" stopIfTrue="1">
      <formula>MOD(ROW(),2)&lt;&gt;0</formula>
    </cfRule>
  </conditionalFormatting>
  <conditionalFormatting sqref="A96:A102">
    <cfRule type="expression" dxfId="591" priority="102" stopIfTrue="1">
      <formula>MOD(ROW(),2)&lt;&gt;0</formula>
    </cfRule>
    <cfRule type="expression" dxfId="590" priority="101" stopIfTrue="1">
      <formula>MOD(ROW(),2)=0</formula>
    </cfRule>
  </conditionalFormatting>
  <conditionalFormatting sqref="A104:A109">
    <cfRule type="expression" dxfId="589" priority="105" stopIfTrue="1">
      <formula>MOD(ROW(),2)=0</formula>
    </cfRule>
    <cfRule type="expression" dxfId="588" priority="106" stopIfTrue="1">
      <formula>MOD(ROW(),2)&lt;&gt;0</formula>
    </cfRule>
  </conditionalFormatting>
  <conditionalFormatting sqref="B11:C19">
    <cfRule type="expression" dxfId="587" priority="59" stopIfTrue="1">
      <formula>MOD(ROW(),2)=0</formula>
    </cfRule>
    <cfRule type="expression" dxfId="586" priority="60" stopIfTrue="1">
      <formula>MOD(ROW(),2)&lt;&gt;0</formula>
    </cfRule>
  </conditionalFormatting>
  <conditionalFormatting sqref="B21:C27">
    <cfRule type="expression" dxfId="585" priority="64" stopIfTrue="1">
      <formula>MOD(ROW(),2)&lt;&gt;0</formula>
    </cfRule>
    <cfRule type="expression" dxfId="584" priority="63" stopIfTrue="1">
      <formula>MOD(ROW(),2)=0</formula>
    </cfRule>
  </conditionalFormatting>
  <conditionalFormatting sqref="B29:C35">
    <cfRule type="expression" dxfId="583" priority="67" stopIfTrue="1">
      <formula>MOD(ROW(),2)=0</formula>
    </cfRule>
    <cfRule type="expression" dxfId="582" priority="68" stopIfTrue="1">
      <formula>MOD(ROW(),2)&lt;&gt;0</formula>
    </cfRule>
  </conditionalFormatting>
  <conditionalFormatting sqref="B37:C43">
    <cfRule type="expression" dxfId="581" priority="71" stopIfTrue="1">
      <formula>MOD(ROW(),2)=0</formula>
    </cfRule>
    <cfRule type="expression" dxfId="580" priority="72" stopIfTrue="1">
      <formula>MOD(ROW(),2)&lt;&gt;0</formula>
    </cfRule>
  </conditionalFormatting>
  <conditionalFormatting sqref="B45:C51">
    <cfRule type="expression" dxfId="579" priority="75" stopIfTrue="1">
      <formula>MOD(ROW(),2)=0</formula>
    </cfRule>
    <cfRule type="expression" dxfId="578" priority="76" stopIfTrue="1">
      <formula>MOD(ROW(),2)&lt;&gt;0</formula>
    </cfRule>
  </conditionalFormatting>
  <conditionalFormatting sqref="B53:C59">
    <cfRule type="expression" dxfId="577" priority="80" stopIfTrue="1">
      <formula>MOD(ROW(),2)&lt;&gt;0</formula>
    </cfRule>
    <cfRule type="expression" dxfId="576" priority="79" stopIfTrue="1">
      <formula>MOD(ROW(),2)=0</formula>
    </cfRule>
  </conditionalFormatting>
  <conditionalFormatting sqref="B61:C67">
    <cfRule type="expression" dxfId="575" priority="83" stopIfTrue="1">
      <formula>MOD(ROW(),2)=0</formula>
    </cfRule>
    <cfRule type="expression" dxfId="574" priority="84" stopIfTrue="1">
      <formula>MOD(ROW(),2)&lt;&gt;0</formula>
    </cfRule>
  </conditionalFormatting>
  <conditionalFormatting sqref="B69:C73">
    <cfRule type="expression" dxfId="573" priority="87" stopIfTrue="1">
      <formula>MOD(ROW(),2)=0</formula>
    </cfRule>
    <cfRule type="expression" dxfId="572" priority="88" stopIfTrue="1">
      <formula>MOD(ROW(),2)&lt;&gt;0</formula>
    </cfRule>
  </conditionalFormatting>
  <conditionalFormatting sqref="B75:C80">
    <cfRule type="expression" dxfId="571" priority="91" stopIfTrue="1">
      <formula>MOD(ROW(),2)=0</formula>
    </cfRule>
    <cfRule type="expression" dxfId="570" priority="92" stopIfTrue="1">
      <formula>MOD(ROW(),2)&lt;&gt;0</formula>
    </cfRule>
  </conditionalFormatting>
  <conditionalFormatting sqref="B82:C87">
    <cfRule type="expression" dxfId="569" priority="95" stopIfTrue="1">
      <formula>MOD(ROW(),2)=0</formula>
    </cfRule>
    <cfRule type="expression" dxfId="568" priority="96" stopIfTrue="1">
      <formula>MOD(ROW(),2)&lt;&gt;0</formula>
    </cfRule>
  </conditionalFormatting>
  <conditionalFormatting sqref="B89:C94">
    <cfRule type="expression" dxfId="567" priority="99" stopIfTrue="1">
      <formula>MOD(ROW(),2)=0</formula>
    </cfRule>
    <cfRule type="expression" dxfId="566" priority="100" stopIfTrue="1">
      <formula>MOD(ROW(),2)&lt;&gt;0</formula>
    </cfRule>
  </conditionalFormatting>
  <conditionalFormatting sqref="B96:C102">
    <cfRule type="expression" dxfId="565" priority="103" stopIfTrue="1">
      <formula>MOD(ROW(),2)=0</formula>
    </cfRule>
    <cfRule type="expression" dxfId="564" priority="104" stopIfTrue="1">
      <formula>MOD(ROW(),2)&lt;&gt;0</formula>
    </cfRule>
  </conditionalFormatting>
  <conditionalFormatting sqref="B104:C109">
    <cfRule type="expression" dxfId="563" priority="107" stopIfTrue="1">
      <formula>MOD(ROW(),2)=0</formula>
    </cfRule>
    <cfRule type="expression" dxfId="562" priority="108"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FE868-2BCE-4482-B061-B5403F72BCB3}">
  <sheetPr codeName="Sheet32"/>
  <dimension ref="A1:C75"/>
  <sheetViews>
    <sheetView showGridLines="0" workbookViewId="0">
      <selection activeCell="A6" sqref="A6"/>
    </sheetView>
  </sheetViews>
  <sheetFormatPr defaultRowHeight="12.75" x14ac:dyDescent="0.2"/>
  <cols>
    <col min="1" max="1" width="31.5703125" customWidth="1"/>
    <col min="2" max="3" width="22.5703125" customWidth="1"/>
  </cols>
  <sheetData>
    <row r="1" spans="1:3" s="1" customFormat="1" ht="20.25" x14ac:dyDescent="0.3">
      <c r="A1" s="2" t="s">
        <v>0</v>
      </c>
    </row>
    <row r="2" spans="1:3" s="1" customFormat="1" ht="15.75" x14ac:dyDescent="0.25">
      <c r="A2" s="30" t="s">
        <v>1</v>
      </c>
      <c r="B2" s="3" t="str">
        <f>wb_title</f>
        <v>LGPS_NI - Consolidated Factor Spreadsheet</v>
      </c>
    </row>
    <row r="3" spans="1:3" s="1" customFormat="1" ht="15.75" x14ac:dyDescent="0.25">
      <c r="A3" s="30" t="s">
        <v>2</v>
      </c>
      <c r="B3" s="3" t="str">
        <f>TABLE_FACTOR_TYPE_1 &amp; " - x-" &amp; TABLE_SERIES_NUMBER_1</f>
        <v>Pension Credit - x-308</v>
      </c>
    </row>
    <row r="6" spans="1:3" x14ac:dyDescent="0.2">
      <c r="A6" s="40" t="s">
        <v>361</v>
      </c>
      <c r="B6" s="47" t="s">
        <v>362</v>
      </c>
      <c r="C6" s="47"/>
    </row>
    <row r="7" spans="1:3" x14ac:dyDescent="0.2">
      <c r="A7" s="40" t="s">
        <v>363</v>
      </c>
      <c r="B7" s="47" t="s">
        <v>31</v>
      </c>
      <c r="C7" s="47"/>
    </row>
    <row r="8" spans="1:3" x14ac:dyDescent="0.2">
      <c r="A8" s="40" t="s">
        <v>149</v>
      </c>
      <c r="B8" s="47" t="s">
        <v>239</v>
      </c>
      <c r="C8" s="47"/>
    </row>
    <row r="9" spans="1:3" x14ac:dyDescent="0.2">
      <c r="A9" s="40" t="s">
        <v>150</v>
      </c>
      <c r="B9" s="47" t="s">
        <v>240</v>
      </c>
      <c r="C9" s="47"/>
    </row>
    <row r="10" spans="1:3" ht="25.5" x14ac:dyDescent="0.2">
      <c r="A10" s="40" t="s">
        <v>6</v>
      </c>
      <c r="B10" s="47" t="s">
        <v>243</v>
      </c>
      <c r="C10" s="47"/>
    </row>
    <row r="11" spans="1:3" x14ac:dyDescent="0.2">
      <c r="A11" s="40" t="s">
        <v>151</v>
      </c>
      <c r="B11" s="47" t="s">
        <v>170</v>
      </c>
      <c r="C11" s="47"/>
    </row>
    <row r="12" spans="1:3" x14ac:dyDescent="0.2">
      <c r="A12" s="40" t="s">
        <v>152</v>
      </c>
      <c r="B12" s="47" t="s">
        <v>166</v>
      </c>
      <c r="C12" s="47"/>
    </row>
    <row r="13" spans="1:3" x14ac:dyDescent="0.2">
      <c r="A13" s="40" t="s">
        <v>364</v>
      </c>
      <c r="B13" s="47">
        <v>0</v>
      </c>
      <c r="C13" s="47"/>
    </row>
    <row r="14" spans="1:3" x14ac:dyDescent="0.2">
      <c r="A14" s="40" t="s">
        <v>154</v>
      </c>
      <c r="B14" s="47">
        <v>308</v>
      </c>
      <c r="C14" s="47"/>
    </row>
    <row r="15" spans="1:3" x14ac:dyDescent="0.2">
      <c r="A15" s="40" t="s">
        <v>365</v>
      </c>
      <c r="B15" s="47" t="s">
        <v>244</v>
      </c>
      <c r="C15" s="47"/>
    </row>
    <row r="16" spans="1:3" x14ac:dyDescent="0.2">
      <c r="A16" s="40" t="s">
        <v>156</v>
      </c>
      <c r="B16" s="47" t="s">
        <v>230</v>
      </c>
      <c r="C16" s="47"/>
    </row>
    <row r="17" spans="1:3" x14ac:dyDescent="0.2">
      <c r="A17" s="41" t="s">
        <v>366</v>
      </c>
      <c r="B17" s="47"/>
      <c r="C17" s="47"/>
    </row>
    <row r="18" spans="1:3" x14ac:dyDescent="0.2">
      <c r="A18" s="40" t="s">
        <v>158</v>
      </c>
      <c r="B18" s="48">
        <v>46175</v>
      </c>
      <c r="C18" s="48"/>
    </row>
    <row r="19" spans="1:3" x14ac:dyDescent="0.2">
      <c r="A19" s="40" t="s">
        <v>159</v>
      </c>
      <c r="B19" s="48">
        <v>46161</v>
      </c>
      <c r="C19" s="48"/>
    </row>
    <row r="20" spans="1:3" x14ac:dyDescent="0.2">
      <c r="A20" s="40" t="s">
        <v>160</v>
      </c>
      <c r="B20" s="47" t="s">
        <v>169</v>
      </c>
      <c r="C20" s="47"/>
    </row>
    <row r="21" spans="1:3" x14ac:dyDescent="0.2">
      <c r="A21" s="40" t="s">
        <v>367</v>
      </c>
      <c r="B21" s="47" t="s">
        <v>82</v>
      </c>
      <c r="C21" s="47"/>
    </row>
    <row r="23" spans="1:3" x14ac:dyDescent="0.2">
      <c r="A23" s="23" t="str">
        <f>HYPERLINK("#'Factor List'!A1", "Back to Factor List")</f>
        <v>Back to Factor List</v>
      </c>
      <c r="B23" s="23" t="str">
        <f>HYPERLINK("#'Assumptions'!A1", "Assumptions")</f>
        <v>Assumptions</v>
      </c>
    </row>
    <row r="26" spans="1:3" s="56" customFormat="1" ht="25.5" x14ac:dyDescent="0.2">
      <c r="A26" s="55" t="s">
        <v>368</v>
      </c>
      <c r="B26" s="55" t="s">
        <v>396</v>
      </c>
      <c r="C26" s="55" t="s">
        <v>397</v>
      </c>
    </row>
    <row r="27" spans="1:3" x14ac:dyDescent="0.2">
      <c r="A27" s="43">
        <v>16</v>
      </c>
      <c r="B27" s="44">
        <v>7.4</v>
      </c>
      <c r="C27" s="44">
        <v>0.38</v>
      </c>
    </row>
    <row r="28" spans="1:3" x14ac:dyDescent="0.2">
      <c r="A28" s="43">
        <v>17</v>
      </c>
      <c r="B28" s="44">
        <v>7.53</v>
      </c>
      <c r="C28" s="44">
        <v>0.39</v>
      </c>
    </row>
    <row r="29" spans="1:3" x14ac:dyDescent="0.2">
      <c r="A29" s="43">
        <v>18</v>
      </c>
      <c r="B29" s="44">
        <v>7.66</v>
      </c>
      <c r="C29" s="44">
        <v>0.4</v>
      </c>
    </row>
    <row r="30" spans="1:3" x14ac:dyDescent="0.2">
      <c r="A30" s="43">
        <v>19</v>
      </c>
      <c r="B30" s="44">
        <v>7.8</v>
      </c>
      <c r="C30" s="44">
        <v>0.41</v>
      </c>
    </row>
    <row r="31" spans="1:3" x14ac:dyDescent="0.2">
      <c r="A31" s="43">
        <v>20</v>
      </c>
      <c r="B31" s="44">
        <v>7.94</v>
      </c>
      <c r="C31" s="44">
        <v>0.41</v>
      </c>
    </row>
    <row r="32" spans="1:3" x14ac:dyDescent="0.2">
      <c r="A32" s="43">
        <v>21</v>
      </c>
      <c r="B32" s="44">
        <v>8.08</v>
      </c>
      <c r="C32" s="44">
        <v>0.42</v>
      </c>
    </row>
    <row r="33" spans="1:3" x14ac:dyDescent="0.2">
      <c r="A33" s="43">
        <v>22</v>
      </c>
      <c r="B33" s="44">
        <v>8.23</v>
      </c>
      <c r="C33" s="44">
        <v>0.43</v>
      </c>
    </row>
    <row r="34" spans="1:3" x14ac:dyDescent="0.2">
      <c r="A34" s="43">
        <v>23</v>
      </c>
      <c r="B34" s="44">
        <v>8.3699999999999992</v>
      </c>
      <c r="C34" s="44">
        <v>0.44</v>
      </c>
    </row>
    <row r="35" spans="1:3" x14ac:dyDescent="0.2">
      <c r="A35" s="43">
        <v>24</v>
      </c>
      <c r="B35" s="44">
        <v>8.52</v>
      </c>
      <c r="C35" s="44">
        <v>0.45</v>
      </c>
    </row>
    <row r="36" spans="1:3" x14ac:dyDescent="0.2">
      <c r="A36" s="43">
        <v>25</v>
      </c>
      <c r="B36" s="44">
        <v>8.68</v>
      </c>
      <c r="C36" s="44">
        <v>0.46</v>
      </c>
    </row>
    <row r="37" spans="1:3" x14ac:dyDescent="0.2">
      <c r="A37" s="43">
        <v>26</v>
      </c>
      <c r="B37" s="44">
        <v>8.83</v>
      </c>
      <c r="C37" s="44">
        <v>0.47</v>
      </c>
    </row>
    <row r="38" spans="1:3" x14ac:dyDescent="0.2">
      <c r="A38" s="43">
        <v>27</v>
      </c>
      <c r="B38" s="44">
        <v>8.99</v>
      </c>
      <c r="C38" s="44">
        <v>0.48</v>
      </c>
    </row>
    <row r="39" spans="1:3" x14ac:dyDescent="0.2">
      <c r="A39" s="43">
        <v>28</v>
      </c>
      <c r="B39" s="44">
        <v>9.15</v>
      </c>
      <c r="C39" s="44">
        <v>0.49</v>
      </c>
    </row>
    <row r="40" spans="1:3" x14ac:dyDescent="0.2">
      <c r="A40" s="43">
        <v>29</v>
      </c>
      <c r="B40" s="44">
        <v>9.31</v>
      </c>
      <c r="C40" s="44">
        <v>0.5</v>
      </c>
    </row>
    <row r="41" spans="1:3" x14ac:dyDescent="0.2">
      <c r="A41" s="43">
        <v>30</v>
      </c>
      <c r="B41" s="44">
        <v>9.48</v>
      </c>
      <c r="C41" s="44">
        <v>0.51</v>
      </c>
    </row>
    <row r="42" spans="1:3" x14ac:dyDescent="0.2">
      <c r="A42" s="43">
        <v>31</v>
      </c>
      <c r="B42" s="44">
        <v>9.65</v>
      </c>
      <c r="C42" s="44">
        <v>0.52</v>
      </c>
    </row>
    <row r="43" spans="1:3" x14ac:dyDescent="0.2">
      <c r="A43" s="43">
        <v>32</v>
      </c>
      <c r="B43" s="44">
        <v>9.82</v>
      </c>
      <c r="C43" s="44">
        <v>0.53</v>
      </c>
    </row>
    <row r="44" spans="1:3" x14ac:dyDescent="0.2">
      <c r="A44" s="43">
        <v>33</v>
      </c>
      <c r="B44" s="44">
        <v>10</v>
      </c>
      <c r="C44" s="44">
        <v>0.54</v>
      </c>
    </row>
    <row r="45" spans="1:3" x14ac:dyDescent="0.2">
      <c r="A45" s="43">
        <v>34</v>
      </c>
      <c r="B45" s="44">
        <v>10.18</v>
      </c>
      <c r="C45" s="44">
        <v>0.55000000000000004</v>
      </c>
    </row>
    <row r="46" spans="1:3" x14ac:dyDescent="0.2">
      <c r="A46" s="43">
        <v>35</v>
      </c>
      <c r="B46" s="44">
        <v>10.36</v>
      </c>
      <c r="C46" s="44">
        <v>0.56000000000000005</v>
      </c>
    </row>
    <row r="47" spans="1:3" x14ac:dyDescent="0.2">
      <c r="A47" s="43">
        <v>36</v>
      </c>
      <c r="B47" s="44">
        <v>10.55</v>
      </c>
      <c r="C47" s="44">
        <v>0.56999999999999995</v>
      </c>
    </row>
    <row r="48" spans="1:3" x14ac:dyDescent="0.2">
      <c r="A48" s="43">
        <v>37</v>
      </c>
      <c r="B48" s="44">
        <v>10.74</v>
      </c>
      <c r="C48" s="44">
        <v>0.57999999999999996</v>
      </c>
    </row>
    <row r="49" spans="1:3" x14ac:dyDescent="0.2">
      <c r="A49" s="43">
        <v>38</v>
      </c>
      <c r="B49" s="44">
        <v>10.93</v>
      </c>
      <c r="C49" s="44">
        <v>0.59</v>
      </c>
    </row>
    <row r="50" spans="1:3" x14ac:dyDescent="0.2">
      <c r="A50" s="43">
        <v>39</v>
      </c>
      <c r="B50" s="44">
        <v>11.13</v>
      </c>
      <c r="C50" s="44">
        <v>0.6</v>
      </c>
    </row>
    <row r="51" spans="1:3" x14ac:dyDescent="0.2">
      <c r="A51" s="43">
        <v>40</v>
      </c>
      <c r="B51" s="44">
        <v>11.33</v>
      </c>
      <c r="C51" s="44">
        <v>0.62</v>
      </c>
    </row>
    <row r="52" spans="1:3" x14ac:dyDescent="0.2">
      <c r="A52" s="43">
        <v>41</v>
      </c>
      <c r="B52" s="44">
        <v>11.53</v>
      </c>
      <c r="C52" s="44">
        <v>0.63</v>
      </c>
    </row>
    <row r="53" spans="1:3" x14ac:dyDescent="0.2">
      <c r="A53" s="43">
        <v>42</v>
      </c>
      <c r="B53" s="44">
        <v>11.74</v>
      </c>
      <c r="C53" s="44">
        <v>0.64</v>
      </c>
    </row>
    <row r="54" spans="1:3" x14ac:dyDescent="0.2">
      <c r="A54" s="43">
        <v>43</v>
      </c>
      <c r="B54" s="44">
        <v>11.96</v>
      </c>
      <c r="C54" s="44">
        <v>0.65</v>
      </c>
    </row>
    <row r="55" spans="1:3" x14ac:dyDescent="0.2">
      <c r="A55" s="43">
        <v>44</v>
      </c>
      <c r="B55" s="44">
        <v>12.17</v>
      </c>
      <c r="C55" s="44">
        <v>0.67</v>
      </c>
    </row>
    <row r="56" spans="1:3" x14ac:dyDescent="0.2">
      <c r="A56" s="43">
        <v>45</v>
      </c>
      <c r="B56" s="44">
        <v>12.4</v>
      </c>
      <c r="C56" s="44">
        <v>0.68</v>
      </c>
    </row>
    <row r="57" spans="1:3" x14ac:dyDescent="0.2">
      <c r="A57" s="43">
        <v>46</v>
      </c>
      <c r="B57" s="44">
        <v>12.63</v>
      </c>
      <c r="C57" s="44">
        <v>0.69</v>
      </c>
    </row>
    <row r="58" spans="1:3" x14ac:dyDescent="0.2">
      <c r="A58" s="43">
        <v>47</v>
      </c>
      <c r="B58" s="44">
        <v>12.86</v>
      </c>
      <c r="C58" s="44">
        <v>0.71</v>
      </c>
    </row>
    <row r="59" spans="1:3" x14ac:dyDescent="0.2">
      <c r="A59" s="43">
        <v>48</v>
      </c>
      <c r="B59" s="44">
        <v>13.1</v>
      </c>
      <c r="C59" s="44">
        <v>0.72</v>
      </c>
    </row>
    <row r="60" spans="1:3" x14ac:dyDescent="0.2">
      <c r="A60" s="43">
        <v>49</v>
      </c>
      <c r="B60" s="44">
        <v>13.35</v>
      </c>
      <c r="C60" s="44">
        <v>0.74</v>
      </c>
    </row>
    <row r="61" spans="1:3" x14ac:dyDescent="0.2">
      <c r="A61" s="43">
        <v>50</v>
      </c>
      <c r="B61" s="44">
        <v>13.6</v>
      </c>
      <c r="C61" s="44">
        <v>0.75</v>
      </c>
    </row>
    <row r="62" spans="1:3" x14ac:dyDescent="0.2">
      <c r="A62" s="43">
        <v>51</v>
      </c>
      <c r="B62" s="44">
        <v>13.85</v>
      </c>
      <c r="C62" s="44">
        <v>0.77</v>
      </c>
    </row>
    <row r="63" spans="1:3" x14ac:dyDescent="0.2">
      <c r="A63" s="43">
        <v>52</v>
      </c>
      <c r="B63" s="44">
        <v>14.12</v>
      </c>
      <c r="C63" s="44">
        <v>0.78</v>
      </c>
    </row>
    <row r="64" spans="1:3" x14ac:dyDescent="0.2">
      <c r="A64" s="43">
        <v>53</v>
      </c>
      <c r="B64" s="44">
        <v>14.39</v>
      </c>
      <c r="C64" s="44">
        <v>0.8</v>
      </c>
    </row>
    <row r="65" spans="1:3" x14ac:dyDescent="0.2">
      <c r="A65" s="43">
        <v>54</v>
      </c>
      <c r="B65" s="44">
        <v>14.67</v>
      </c>
      <c r="C65" s="44">
        <v>0.81</v>
      </c>
    </row>
    <row r="66" spans="1:3" x14ac:dyDescent="0.2">
      <c r="A66" s="43">
        <v>55</v>
      </c>
      <c r="B66" s="44">
        <v>14.96</v>
      </c>
      <c r="C66" s="44">
        <v>0.83</v>
      </c>
    </row>
    <row r="67" spans="1:3" x14ac:dyDescent="0.2">
      <c r="A67" s="43">
        <v>56</v>
      </c>
      <c r="B67" s="44">
        <v>15.26</v>
      </c>
      <c r="C67" s="44">
        <v>0.85</v>
      </c>
    </row>
    <row r="68" spans="1:3" x14ac:dyDescent="0.2">
      <c r="A68" s="43">
        <v>57</v>
      </c>
      <c r="B68" s="44">
        <v>15.58</v>
      </c>
      <c r="C68" s="44">
        <v>0.86</v>
      </c>
    </row>
    <row r="69" spans="1:3" x14ac:dyDescent="0.2">
      <c r="A69" s="43">
        <v>58</v>
      </c>
      <c r="B69" s="44">
        <v>15.9</v>
      </c>
      <c r="C69" s="44">
        <v>0.88</v>
      </c>
    </row>
    <row r="70" spans="1:3" x14ac:dyDescent="0.2">
      <c r="A70" s="43">
        <v>59</v>
      </c>
      <c r="B70" s="44">
        <v>16.23</v>
      </c>
      <c r="C70" s="44">
        <v>0.9</v>
      </c>
    </row>
    <row r="71" spans="1:3" x14ac:dyDescent="0.2">
      <c r="A71" s="43">
        <v>60</v>
      </c>
      <c r="B71" s="44">
        <v>16.57</v>
      </c>
      <c r="C71" s="44">
        <v>0.91</v>
      </c>
    </row>
    <row r="72" spans="1:3" x14ac:dyDescent="0.2">
      <c r="A72" s="43">
        <v>61</v>
      </c>
      <c r="B72" s="44">
        <v>16.93</v>
      </c>
      <c r="C72" s="44">
        <v>0.93</v>
      </c>
    </row>
    <row r="73" spans="1:3" x14ac:dyDescent="0.2">
      <c r="A73" s="43">
        <v>62</v>
      </c>
      <c r="B73" s="44">
        <v>17.309999999999999</v>
      </c>
      <c r="C73" s="44">
        <v>0.95</v>
      </c>
    </row>
    <row r="74" spans="1:3" x14ac:dyDescent="0.2">
      <c r="A74" s="43">
        <v>63</v>
      </c>
      <c r="B74" s="44">
        <v>17.7</v>
      </c>
      <c r="C74" s="44">
        <v>0.97</v>
      </c>
    </row>
    <row r="75" spans="1:3" x14ac:dyDescent="0.2">
      <c r="A75" s="43">
        <v>64</v>
      </c>
      <c r="B75" s="44">
        <v>18.100000000000001</v>
      </c>
      <c r="C75" s="44">
        <v>0.99</v>
      </c>
    </row>
  </sheetData>
  <sheetProtection algorithmName="SHA-512" hashValue="Q20RIEPeab7zgwMXudJ3WBhG3Ox6cL0oI8YD1WlXk5bjA8rrjfodQBnKdb6obSGycBeZBM4E/ia5qxPrkSp2Lw==" saltValue="oflzPQzn0siLlXIf6Ik6Xg==" spinCount="100000" sheet="1" objects="1" scenarios="1"/>
  <conditionalFormatting sqref="A6:A21">
    <cfRule type="expression" dxfId="335" priority="13" stopIfTrue="1">
      <formula>MOD(ROW(),2)=0</formula>
    </cfRule>
    <cfRule type="expression" dxfId="334" priority="14" stopIfTrue="1">
      <formula>MOD(ROW(),2)&lt;&gt;0</formula>
    </cfRule>
  </conditionalFormatting>
  <conditionalFormatting sqref="A26:A75">
    <cfRule type="expression" dxfId="333" priority="17" stopIfTrue="1">
      <formula>MOD(ROW(),2)=0</formula>
    </cfRule>
    <cfRule type="expression" dxfId="332" priority="18" stopIfTrue="1">
      <formula>MOD(ROW(),2)&lt;&gt;0</formula>
    </cfRule>
  </conditionalFormatting>
  <conditionalFormatting sqref="B18:B19">
    <cfRule type="expression" dxfId="331" priority="1" stopIfTrue="1">
      <formula>MOD(ROW(),2)=0</formula>
    </cfRule>
    <cfRule type="expression" dxfId="330" priority="2" stopIfTrue="1">
      <formula>MOD(ROW(),2)&lt;&gt;0</formula>
    </cfRule>
  </conditionalFormatting>
  <conditionalFormatting sqref="B6:C17 C18:C19 B20:C21">
    <cfRule type="expression" dxfId="329" priority="15" stopIfTrue="1">
      <formula>MOD(ROW(),2)=0</formula>
    </cfRule>
    <cfRule type="expression" dxfId="328" priority="16" stopIfTrue="1">
      <formula>MOD(ROW(),2)&lt;&gt;0</formula>
    </cfRule>
  </conditionalFormatting>
  <conditionalFormatting sqref="B26:C75">
    <cfRule type="expression" dxfId="327" priority="3" stopIfTrue="1">
      <formula>MOD(ROW(),2)=0</formula>
    </cfRule>
    <cfRule type="expression" dxfId="326" priority="4" stopIfTrue="1">
      <formula>MOD(ROW(),2)&lt;&gt;0</formula>
    </cfRule>
  </conditionalFormatting>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0D7B0-5FC6-462F-B4B9-5D928B028317}">
  <sheetPr codeName="Sheet33"/>
  <dimension ref="A1:B57"/>
  <sheetViews>
    <sheetView showGridLines="0" workbookViewId="0">
      <selection activeCell="A6" sqref="A6"/>
    </sheetView>
  </sheetViews>
  <sheetFormatPr defaultRowHeight="12.75" x14ac:dyDescent="0.2"/>
  <cols>
    <col min="1" max="1" width="31.5703125" customWidth="1"/>
    <col min="2" max="2" width="40.5703125" customWidth="1"/>
  </cols>
  <sheetData>
    <row r="1" spans="1:2" s="1" customFormat="1" ht="20.25" x14ac:dyDescent="0.3">
      <c r="A1" s="2" t="s">
        <v>0</v>
      </c>
    </row>
    <row r="2" spans="1:2" s="1" customFormat="1" ht="15.75" x14ac:dyDescent="0.25">
      <c r="A2" s="30" t="s">
        <v>1</v>
      </c>
      <c r="B2" s="3" t="str">
        <f>wb_title</f>
        <v>LGPS_NI - Consolidated Factor Spreadsheet</v>
      </c>
    </row>
    <row r="3" spans="1:2" s="1" customFormat="1" ht="15.75" x14ac:dyDescent="0.25">
      <c r="A3" s="30" t="s">
        <v>2</v>
      </c>
      <c r="B3" s="3" t="str">
        <f>TABLE_FACTOR_TYPE_1 &amp; " - x-" &amp; TABLE_SERIES_NUMBER_1</f>
        <v>Pension Credit - x-309</v>
      </c>
    </row>
    <row r="6" spans="1:2" x14ac:dyDescent="0.2">
      <c r="A6" s="40" t="s">
        <v>361</v>
      </c>
      <c r="B6" s="47" t="s">
        <v>362</v>
      </c>
    </row>
    <row r="7" spans="1:2" x14ac:dyDescent="0.2">
      <c r="A7" s="40" t="s">
        <v>363</v>
      </c>
      <c r="B7" s="47" t="s">
        <v>31</v>
      </c>
    </row>
    <row r="8" spans="1:2" x14ac:dyDescent="0.2">
      <c r="A8" s="40" t="s">
        <v>149</v>
      </c>
      <c r="B8" s="47" t="s">
        <v>239</v>
      </c>
    </row>
    <row r="9" spans="1:2" x14ac:dyDescent="0.2">
      <c r="A9" s="40" t="s">
        <v>150</v>
      </c>
      <c r="B9" s="47" t="s">
        <v>240</v>
      </c>
    </row>
    <row r="10" spans="1:2" ht="25.5" x14ac:dyDescent="0.2">
      <c r="A10" s="40" t="s">
        <v>6</v>
      </c>
      <c r="B10" s="47" t="s">
        <v>245</v>
      </c>
    </row>
    <row r="11" spans="1:2" x14ac:dyDescent="0.2">
      <c r="A11" s="40" t="s">
        <v>151</v>
      </c>
      <c r="B11" s="47" t="s">
        <v>165</v>
      </c>
    </row>
    <row r="12" spans="1:2" x14ac:dyDescent="0.2">
      <c r="A12" s="40" t="s">
        <v>152</v>
      </c>
      <c r="B12" s="47" t="s">
        <v>166</v>
      </c>
    </row>
    <row r="13" spans="1:2" x14ac:dyDescent="0.2">
      <c r="A13" s="40" t="s">
        <v>364</v>
      </c>
      <c r="B13" s="47">
        <v>0</v>
      </c>
    </row>
    <row r="14" spans="1:2" x14ac:dyDescent="0.2">
      <c r="A14" s="40" t="s">
        <v>154</v>
      </c>
      <c r="B14" s="47">
        <v>309</v>
      </c>
    </row>
    <row r="15" spans="1:2" x14ac:dyDescent="0.2">
      <c r="A15" s="40" t="s">
        <v>365</v>
      </c>
      <c r="B15" s="47" t="s">
        <v>246</v>
      </c>
    </row>
    <row r="16" spans="1:2" x14ac:dyDescent="0.2">
      <c r="A16" s="40" t="s">
        <v>156</v>
      </c>
      <c r="B16" s="47" t="s">
        <v>247</v>
      </c>
    </row>
    <row r="17" spans="1:2" x14ac:dyDescent="0.2">
      <c r="A17" s="41" t="s">
        <v>366</v>
      </c>
      <c r="B17" s="47"/>
    </row>
    <row r="18" spans="1:2" x14ac:dyDescent="0.2">
      <c r="A18" s="40" t="s">
        <v>158</v>
      </c>
      <c r="B18" s="48">
        <v>46175</v>
      </c>
    </row>
    <row r="19" spans="1:2" x14ac:dyDescent="0.2">
      <c r="A19" s="40" t="s">
        <v>159</v>
      </c>
      <c r="B19" s="48">
        <v>46161</v>
      </c>
    </row>
    <row r="20" spans="1:2" x14ac:dyDescent="0.2">
      <c r="A20" s="40" t="s">
        <v>160</v>
      </c>
      <c r="B20" s="47" t="s">
        <v>169</v>
      </c>
    </row>
    <row r="21" spans="1:2" x14ac:dyDescent="0.2">
      <c r="A21" s="40" t="s">
        <v>367</v>
      </c>
      <c r="B21" s="47" t="s">
        <v>82</v>
      </c>
    </row>
    <row r="23" spans="1:2" x14ac:dyDescent="0.2">
      <c r="A23" s="23" t="str">
        <f>HYPERLINK("#'Factor List'!A1", "Back to Factor List")</f>
        <v>Back to Factor List</v>
      </c>
      <c r="B23" s="23" t="str">
        <f>HYPERLINK("#'Assumptions'!A1", "Assumptions")</f>
        <v>Assumptions</v>
      </c>
    </row>
    <row r="26" spans="1:2" s="56" customFormat="1" x14ac:dyDescent="0.2">
      <c r="A26" s="55" t="s">
        <v>368</v>
      </c>
      <c r="B26" s="55" t="s">
        <v>398</v>
      </c>
    </row>
    <row r="27" spans="1:2" x14ac:dyDescent="0.2">
      <c r="A27" s="43">
        <v>65</v>
      </c>
      <c r="B27" s="44">
        <v>17.989999999999998</v>
      </c>
    </row>
    <row r="28" spans="1:2" x14ac:dyDescent="0.2">
      <c r="A28" s="43">
        <v>66</v>
      </c>
      <c r="B28" s="44">
        <v>17.36</v>
      </c>
    </row>
    <row r="29" spans="1:2" x14ac:dyDescent="0.2">
      <c r="A29" s="43">
        <v>67</v>
      </c>
      <c r="B29" s="44">
        <v>16.72</v>
      </c>
    </row>
    <row r="30" spans="1:2" x14ac:dyDescent="0.2">
      <c r="A30" s="43">
        <v>68</v>
      </c>
      <c r="B30" s="44">
        <v>16.079999999999998</v>
      </c>
    </row>
    <row r="31" spans="1:2" x14ac:dyDescent="0.2">
      <c r="A31" s="43">
        <v>69</v>
      </c>
      <c r="B31" s="44">
        <v>15.42</v>
      </c>
    </row>
    <row r="32" spans="1:2" x14ac:dyDescent="0.2">
      <c r="A32" s="43">
        <v>70</v>
      </c>
      <c r="B32" s="44">
        <v>14.77</v>
      </c>
    </row>
    <row r="33" spans="1:2" x14ac:dyDescent="0.2">
      <c r="A33" s="43">
        <v>71</v>
      </c>
      <c r="B33" s="44">
        <v>14.12</v>
      </c>
    </row>
    <row r="34" spans="1:2" x14ac:dyDescent="0.2">
      <c r="A34" s="43">
        <v>72</v>
      </c>
      <c r="B34" s="44">
        <v>13.47</v>
      </c>
    </row>
    <row r="35" spans="1:2" x14ac:dyDescent="0.2">
      <c r="A35" s="43">
        <v>73</v>
      </c>
      <c r="B35" s="44">
        <v>12.82</v>
      </c>
    </row>
    <row r="36" spans="1:2" x14ac:dyDescent="0.2">
      <c r="A36" s="43">
        <v>74</v>
      </c>
      <c r="B36" s="44">
        <v>12.19</v>
      </c>
    </row>
    <row r="37" spans="1:2" x14ac:dyDescent="0.2">
      <c r="A37" s="43">
        <v>75</v>
      </c>
      <c r="B37" s="44">
        <v>11.58</v>
      </c>
    </row>
    <row r="38" spans="1:2" x14ac:dyDescent="0.2">
      <c r="A38" s="43">
        <v>76</v>
      </c>
      <c r="B38" s="44">
        <v>10.98</v>
      </c>
    </row>
    <row r="39" spans="1:2" x14ac:dyDescent="0.2">
      <c r="A39" s="43">
        <v>77</v>
      </c>
      <c r="B39" s="44">
        <v>10.39</v>
      </c>
    </row>
    <row r="40" spans="1:2" x14ac:dyDescent="0.2">
      <c r="A40" s="43">
        <v>78</v>
      </c>
      <c r="B40" s="44">
        <v>9.81</v>
      </c>
    </row>
    <row r="41" spans="1:2" x14ac:dyDescent="0.2">
      <c r="A41" s="43">
        <v>79</v>
      </c>
      <c r="B41" s="44">
        <v>9.24</v>
      </c>
    </row>
    <row r="42" spans="1:2" x14ac:dyDescent="0.2">
      <c r="A42" s="43">
        <v>80</v>
      </c>
      <c r="B42" s="44">
        <v>8.67</v>
      </c>
    </row>
    <row r="43" spans="1:2" x14ac:dyDescent="0.2">
      <c r="A43" s="43">
        <v>81</v>
      </c>
      <c r="B43" s="44">
        <v>8.1</v>
      </c>
    </row>
    <row r="44" spans="1:2" x14ac:dyDescent="0.2">
      <c r="A44" s="43">
        <v>82</v>
      </c>
      <c r="B44" s="44">
        <v>7.54</v>
      </c>
    </row>
    <row r="45" spans="1:2" x14ac:dyDescent="0.2">
      <c r="A45" s="43">
        <v>83</v>
      </c>
      <c r="B45" s="44">
        <v>6.99</v>
      </c>
    </row>
    <row r="46" spans="1:2" x14ac:dyDescent="0.2">
      <c r="A46" s="43">
        <v>84</v>
      </c>
      <c r="B46" s="44">
        <v>6.45</v>
      </c>
    </row>
    <row r="47" spans="1:2" x14ac:dyDescent="0.2">
      <c r="A47" s="43">
        <v>85</v>
      </c>
      <c r="B47" s="44">
        <v>5.94</v>
      </c>
    </row>
    <row r="48" spans="1:2" x14ac:dyDescent="0.2">
      <c r="A48" s="43">
        <v>86</v>
      </c>
      <c r="B48" s="44">
        <v>5.45</v>
      </c>
    </row>
    <row r="49" spans="1:2" x14ac:dyDescent="0.2">
      <c r="A49" s="43">
        <v>87</v>
      </c>
      <c r="B49" s="44">
        <v>4.99</v>
      </c>
    </row>
    <row r="50" spans="1:2" x14ac:dyDescent="0.2">
      <c r="A50" s="43">
        <v>88</v>
      </c>
      <c r="B50" s="44">
        <v>4.57</v>
      </c>
    </row>
    <row r="51" spans="1:2" x14ac:dyDescent="0.2">
      <c r="A51" s="43">
        <v>89</v>
      </c>
      <c r="B51" s="44">
        <v>4.17</v>
      </c>
    </row>
    <row r="52" spans="1:2" x14ac:dyDescent="0.2">
      <c r="A52" s="43">
        <v>90</v>
      </c>
      <c r="B52" s="44">
        <v>3.79</v>
      </c>
    </row>
    <row r="53" spans="1:2" x14ac:dyDescent="0.2">
      <c r="A53" s="43">
        <v>91</v>
      </c>
      <c r="B53" s="44">
        <v>3.44</v>
      </c>
    </row>
    <row r="54" spans="1:2" x14ac:dyDescent="0.2">
      <c r="A54" s="43">
        <v>92</v>
      </c>
      <c r="B54" s="44">
        <v>3.12</v>
      </c>
    </row>
    <row r="55" spans="1:2" x14ac:dyDescent="0.2">
      <c r="A55" s="43">
        <v>93</v>
      </c>
      <c r="B55" s="44">
        <v>2.82</v>
      </c>
    </row>
    <row r="56" spans="1:2" x14ac:dyDescent="0.2">
      <c r="A56" s="43">
        <v>94</v>
      </c>
      <c r="B56" s="44">
        <v>2.56</v>
      </c>
    </row>
    <row r="57" spans="1:2" x14ac:dyDescent="0.2">
      <c r="A57" s="43">
        <v>95</v>
      </c>
      <c r="B57" s="44">
        <v>2.3199999999999998</v>
      </c>
    </row>
  </sheetData>
  <sheetProtection algorithmName="SHA-512" hashValue="8041l9iwZkhadd/zY8aWRMYK6BOseZhHxYK8aDxsmOUPAfbntyKx7w7Qu9dBqqyCSSAlDp+oRMdDkROZ1+ocTA==" saltValue="IrCtpkQk+IQSSQMb0V5jhw==" spinCount="100000" sheet="1" objects="1" scenarios="1"/>
  <conditionalFormatting sqref="A6:A21">
    <cfRule type="expression" dxfId="325" priority="11" stopIfTrue="1">
      <formula>MOD(ROW(),2)=0</formula>
    </cfRule>
    <cfRule type="expression" dxfId="324" priority="12" stopIfTrue="1">
      <formula>MOD(ROW(),2)&lt;&gt;0</formula>
    </cfRule>
  </conditionalFormatting>
  <conditionalFormatting sqref="A26:A57">
    <cfRule type="expression" dxfId="323" priority="15" stopIfTrue="1">
      <formula>MOD(ROW(),2)=0</formula>
    </cfRule>
    <cfRule type="expression" dxfId="322" priority="16" stopIfTrue="1">
      <formula>MOD(ROW(),2)&lt;&gt;0</formula>
    </cfRule>
  </conditionalFormatting>
  <conditionalFormatting sqref="B6:B21">
    <cfRule type="expression" dxfId="321" priority="1" stopIfTrue="1">
      <formula>MOD(ROW(),2)=0</formula>
    </cfRule>
    <cfRule type="expression" dxfId="320" priority="2" stopIfTrue="1">
      <formula>MOD(ROW(),2)&lt;&gt;0</formula>
    </cfRule>
  </conditionalFormatting>
  <conditionalFormatting sqref="B26:B57">
    <cfRule type="expression" dxfId="319" priority="17" stopIfTrue="1">
      <formula>MOD(ROW(),2)=0</formula>
    </cfRule>
    <cfRule type="expression" dxfId="318" priority="18" stopIfTrue="1">
      <formula>MOD(ROW(),2)&lt;&gt;0</formula>
    </cfRule>
  </conditionalFormatting>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7CE9A-CBB8-459A-9440-2AB3D827E5BF}">
  <sheetPr codeName="Sheet34"/>
  <dimension ref="A1:B57"/>
  <sheetViews>
    <sheetView showGridLines="0" workbookViewId="0">
      <selection activeCell="A6" sqref="A6"/>
    </sheetView>
  </sheetViews>
  <sheetFormatPr defaultRowHeight="12.75" x14ac:dyDescent="0.2"/>
  <cols>
    <col min="1" max="1" width="31.5703125" customWidth="1"/>
    <col min="2" max="2" width="40.5703125" customWidth="1"/>
  </cols>
  <sheetData>
    <row r="1" spans="1:2" s="1" customFormat="1" ht="20.25" x14ac:dyDescent="0.3">
      <c r="A1" s="2" t="s">
        <v>0</v>
      </c>
    </row>
    <row r="2" spans="1:2" s="1" customFormat="1" ht="15.75" x14ac:dyDescent="0.25">
      <c r="A2" s="30" t="s">
        <v>1</v>
      </c>
      <c r="B2" s="3" t="str">
        <f>wb_title</f>
        <v>LGPS_NI - Consolidated Factor Spreadsheet</v>
      </c>
    </row>
    <row r="3" spans="1:2" s="1" customFormat="1" ht="15.75" x14ac:dyDescent="0.25">
      <c r="A3" s="30" t="s">
        <v>2</v>
      </c>
      <c r="B3" s="3" t="str">
        <f>TABLE_FACTOR_TYPE_1 &amp; " - x-" &amp; TABLE_SERIES_NUMBER_1</f>
        <v>Pension Credit - x-310</v>
      </c>
    </row>
    <row r="6" spans="1:2" x14ac:dyDescent="0.2">
      <c r="A6" s="40" t="s">
        <v>361</v>
      </c>
      <c r="B6" s="47" t="s">
        <v>362</v>
      </c>
    </row>
    <row r="7" spans="1:2" x14ac:dyDescent="0.2">
      <c r="A7" s="40" t="s">
        <v>363</v>
      </c>
      <c r="B7" s="47" t="s">
        <v>31</v>
      </c>
    </row>
    <row r="8" spans="1:2" x14ac:dyDescent="0.2">
      <c r="A8" s="40" t="s">
        <v>149</v>
      </c>
      <c r="B8" s="47" t="s">
        <v>239</v>
      </c>
    </row>
    <row r="9" spans="1:2" x14ac:dyDescent="0.2">
      <c r="A9" s="40" t="s">
        <v>150</v>
      </c>
      <c r="B9" s="47" t="s">
        <v>240</v>
      </c>
    </row>
    <row r="10" spans="1:2" ht="25.5" x14ac:dyDescent="0.2">
      <c r="A10" s="40" t="s">
        <v>6</v>
      </c>
      <c r="B10" s="47" t="s">
        <v>248</v>
      </c>
    </row>
    <row r="11" spans="1:2" x14ac:dyDescent="0.2">
      <c r="A11" s="40" t="s">
        <v>151</v>
      </c>
      <c r="B11" s="47" t="s">
        <v>170</v>
      </c>
    </row>
    <row r="12" spans="1:2" x14ac:dyDescent="0.2">
      <c r="A12" s="40" t="s">
        <v>152</v>
      </c>
      <c r="B12" s="47" t="s">
        <v>166</v>
      </c>
    </row>
    <row r="13" spans="1:2" x14ac:dyDescent="0.2">
      <c r="A13" s="40" t="s">
        <v>364</v>
      </c>
      <c r="B13" s="47">
        <v>0</v>
      </c>
    </row>
    <row r="14" spans="1:2" x14ac:dyDescent="0.2">
      <c r="A14" s="40" t="s">
        <v>154</v>
      </c>
      <c r="B14" s="47">
        <v>310</v>
      </c>
    </row>
    <row r="15" spans="1:2" x14ac:dyDescent="0.2">
      <c r="A15" s="40" t="s">
        <v>365</v>
      </c>
      <c r="B15" s="47" t="s">
        <v>249</v>
      </c>
    </row>
    <row r="16" spans="1:2" x14ac:dyDescent="0.2">
      <c r="A16" s="40" t="s">
        <v>156</v>
      </c>
      <c r="B16" s="47" t="s">
        <v>250</v>
      </c>
    </row>
    <row r="17" spans="1:2" x14ac:dyDescent="0.2">
      <c r="A17" s="41" t="s">
        <v>366</v>
      </c>
      <c r="B17" s="47"/>
    </row>
    <row r="18" spans="1:2" x14ac:dyDescent="0.2">
      <c r="A18" s="40" t="s">
        <v>158</v>
      </c>
      <c r="B18" s="48">
        <v>46175</v>
      </c>
    </row>
    <row r="19" spans="1:2" x14ac:dyDescent="0.2">
      <c r="A19" s="40" t="s">
        <v>159</v>
      </c>
      <c r="B19" s="48">
        <v>46161</v>
      </c>
    </row>
    <row r="20" spans="1:2" x14ac:dyDescent="0.2">
      <c r="A20" s="40" t="s">
        <v>160</v>
      </c>
      <c r="B20" s="47" t="s">
        <v>169</v>
      </c>
    </row>
    <row r="21" spans="1:2" x14ac:dyDescent="0.2">
      <c r="A21" s="40" t="s">
        <v>367</v>
      </c>
      <c r="B21" s="47" t="s">
        <v>82</v>
      </c>
    </row>
    <row r="23" spans="1:2" x14ac:dyDescent="0.2">
      <c r="A23" s="23" t="str">
        <f>HYPERLINK("#'Factor List'!A1", "Back to Factor List")</f>
        <v>Back to Factor List</v>
      </c>
      <c r="B23" s="23" t="str">
        <f>HYPERLINK("#'Assumptions'!A1", "Assumptions")</f>
        <v>Assumptions</v>
      </c>
    </row>
    <row r="26" spans="1:2" s="56" customFormat="1" x14ac:dyDescent="0.2">
      <c r="A26" s="55" t="s">
        <v>368</v>
      </c>
      <c r="B26" s="55" t="s">
        <v>398</v>
      </c>
    </row>
    <row r="27" spans="1:2" x14ac:dyDescent="0.2">
      <c r="A27" s="43">
        <v>65</v>
      </c>
      <c r="B27" s="44">
        <v>17.989999999999998</v>
      </c>
    </row>
    <row r="28" spans="1:2" x14ac:dyDescent="0.2">
      <c r="A28" s="43">
        <v>66</v>
      </c>
      <c r="B28" s="44">
        <v>17.36</v>
      </c>
    </row>
    <row r="29" spans="1:2" x14ac:dyDescent="0.2">
      <c r="A29" s="43">
        <v>67</v>
      </c>
      <c r="B29" s="44">
        <v>16.72</v>
      </c>
    </row>
    <row r="30" spans="1:2" x14ac:dyDescent="0.2">
      <c r="A30" s="43">
        <v>68</v>
      </c>
      <c r="B30" s="44">
        <v>16.079999999999998</v>
      </c>
    </row>
    <row r="31" spans="1:2" x14ac:dyDescent="0.2">
      <c r="A31" s="43">
        <v>69</v>
      </c>
      <c r="B31" s="44">
        <v>15.42</v>
      </c>
    </row>
    <row r="32" spans="1:2" x14ac:dyDescent="0.2">
      <c r="A32" s="43">
        <v>70</v>
      </c>
      <c r="B32" s="44">
        <v>14.77</v>
      </c>
    </row>
    <row r="33" spans="1:2" x14ac:dyDescent="0.2">
      <c r="A33" s="43">
        <v>71</v>
      </c>
      <c r="B33" s="44">
        <v>14.12</v>
      </c>
    </row>
    <row r="34" spans="1:2" x14ac:dyDescent="0.2">
      <c r="A34" s="43">
        <v>72</v>
      </c>
      <c r="B34" s="44">
        <v>13.47</v>
      </c>
    </row>
    <row r="35" spans="1:2" x14ac:dyDescent="0.2">
      <c r="A35" s="43">
        <v>73</v>
      </c>
      <c r="B35" s="44">
        <v>12.82</v>
      </c>
    </row>
    <row r="36" spans="1:2" x14ac:dyDescent="0.2">
      <c r="A36" s="43">
        <v>74</v>
      </c>
      <c r="B36" s="44">
        <v>12.19</v>
      </c>
    </row>
    <row r="37" spans="1:2" x14ac:dyDescent="0.2">
      <c r="A37" s="43">
        <v>75</v>
      </c>
      <c r="B37" s="44">
        <v>11.58</v>
      </c>
    </row>
    <row r="38" spans="1:2" x14ac:dyDescent="0.2">
      <c r="A38" s="43">
        <v>76</v>
      </c>
      <c r="B38" s="44">
        <v>10.98</v>
      </c>
    </row>
    <row r="39" spans="1:2" x14ac:dyDescent="0.2">
      <c r="A39" s="43">
        <v>77</v>
      </c>
      <c r="B39" s="44">
        <v>10.39</v>
      </c>
    </row>
    <row r="40" spans="1:2" x14ac:dyDescent="0.2">
      <c r="A40" s="43">
        <v>78</v>
      </c>
      <c r="B40" s="44">
        <v>9.81</v>
      </c>
    </row>
    <row r="41" spans="1:2" x14ac:dyDescent="0.2">
      <c r="A41" s="43">
        <v>79</v>
      </c>
      <c r="B41" s="44">
        <v>9.24</v>
      </c>
    </row>
    <row r="42" spans="1:2" x14ac:dyDescent="0.2">
      <c r="A42" s="43">
        <v>80</v>
      </c>
      <c r="B42" s="44">
        <v>8.67</v>
      </c>
    </row>
    <row r="43" spans="1:2" x14ac:dyDescent="0.2">
      <c r="A43" s="43">
        <v>81</v>
      </c>
      <c r="B43" s="44">
        <v>8.1</v>
      </c>
    </row>
    <row r="44" spans="1:2" x14ac:dyDescent="0.2">
      <c r="A44" s="43">
        <v>82</v>
      </c>
      <c r="B44" s="44">
        <v>7.54</v>
      </c>
    </row>
    <row r="45" spans="1:2" x14ac:dyDescent="0.2">
      <c r="A45" s="43">
        <v>83</v>
      </c>
      <c r="B45" s="44">
        <v>6.99</v>
      </c>
    </row>
    <row r="46" spans="1:2" x14ac:dyDescent="0.2">
      <c r="A46" s="43">
        <v>84</v>
      </c>
      <c r="B46" s="44">
        <v>6.45</v>
      </c>
    </row>
    <row r="47" spans="1:2" x14ac:dyDescent="0.2">
      <c r="A47" s="43">
        <v>85</v>
      </c>
      <c r="B47" s="44">
        <v>5.94</v>
      </c>
    </row>
    <row r="48" spans="1:2" x14ac:dyDescent="0.2">
      <c r="A48" s="43">
        <v>86</v>
      </c>
      <c r="B48" s="44">
        <v>5.45</v>
      </c>
    </row>
    <row r="49" spans="1:2" x14ac:dyDescent="0.2">
      <c r="A49" s="43">
        <v>87</v>
      </c>
      <c r="B49" s="44">
        <v>4.99</v>
      </c>
    </row>
    <row r="50" spans="1:2" x14ac:dyDescent="0.2">
      <c r="A50" s="43">
        <v>88</v>
      </c>
      <c r="B50" s="44">
        <v>4.57</v>
      </c>
    </row>
    <row r="51" spans="1:2" x14ac:dyDescent="0.2">
      <c r="A51" s="43">
        <v>89</v>
      </c>
      <c r="B51" s="44">
        <v>4.17</v>
      </c>
    </row>
    <row r="52" spans="1:2" x14ac:dyDescent="0.2">
      <c r="A52" s="43">
        <v>90</v>
      </c>
      <c r="B52" s="44">
        <v>3.79</v>
      </c>
    </row>
    <row r="53" spans="1:2" x14ac:dyDescent="0.2">
      <c r="A53" s="43">
        <v>91</v>
      </c>
      <c r="B53" s="44">
        <v>3.44</v>
      </c>
    </row>
    <row r="54" spans="1:2" x14ac:dyDescent="0.2">
      <c r="A54" s="43">
        <v>92</v>
      </c>
      <c r="B54" s="44">
        <v>3.12</v>
      </c>
    </row>
    <row r="55" spans="1:2" x14ac:dyDescent="0.2">
      <c r="A55" s="43">
        <v>93</v>
      </c>
      <c r="B55" s="44">
        <v>2.82</v>
      </c>
    </row>
    <row r="56" spans="1:2" x14ac:dyDescent="0.2">
      <c r="A56" s="43">
        <v>94</v>
      </c>
      <c r="B56" s="44">
        <v>2.56</v>
      </c>
    </row>
    <row r="57" spans="1:2" x14ac:dyDescent="0.2">
      <c r="A57" s="43">
        <v>95</v>
      </c>
      <c r="B57" s="44">
        <v>2.3199999999999998</v>
      </c>
    </row>
  </sheetData>
  <sheetProtection algorithmName="SHA-512" hashValue="Gw2MFYsFhDqucdwBAMhkmzr/cVUxBnq+1QTANqVaHMBSZKKQlo6nIyqDQJzYGcODlF/hissP1sRcAVW02uUFSQ==" saltValue="J8SU8KnZzKg7lkVdStPuUw==" spinCount="100000" sheet="1" objects="1" scenarios="1"/>
  <conditionalFormatting sqref="A6:A21">
    <cfRule type="expression" dxfId="317" priority="11" stopIfTrue="1">
      <formula>MOD(ROW(),2)=0</formula>
    </cfRule>
    <cfRule type="expression" dxfId="316" priority="12" stopIfTrue="1">
      <formula>MOD(ROW(),2)&lt;&gt;0</formula>
    </cfRule>
  </conditionalFormatting>
  <conditionalFormatting sqref="A26:A57">
    <cfRule type="expression" dxfId="315" priority="15" stopIfTrue="1">
      <formula>MOD(ROW(),2)=0</formula>
    </cfRule>
    <cfRule type="expression" dxfId="314" priority="16" stopIfTrue="1">
      <formula>MOD(ROW(),2)&lt;&gt;0</formula>
    </cfRule>
  </conditionalFormatting>
  <conditionalFormatting sqref="B6:B21">
    <cfRule type="expression" dxfId="313" priority="1" stopIfTrue="1">
      <formula>MOD(ROW(),2)=0</formula>
    </cfRule>
    <cfRule type="expression" dxfId="312" priority="2" stopIfTrue="1">
      <formula>MOD(ROW(),2)&lt;&gt;0</formula>
    </cfRule>
  </conditionalFormatting>
  <conditionalFormatting sqref="B26:B57">
    <cfRule type="expression" dxfId="311" priority="17" stopIfTrue="1">
      <formula>MOD(ROW(),2)=0</formula>
    </cfRule>
    <cfRule type="expression" dxfId="310" priority="18" stopIfTrue="1">
      <formula>MOD(ROW(),2)&lt;&gt;0</formula>
    </cfRule>
  </conditionalFormatting>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55B32-E1F5-41BE-A9DD-2EFEC1930194}">
  <sheetPr codeName="Sheet35"/>
  <dimension ref="A1:E106"/>
  <sheetViews>
    <sheetView showGridLines="0" workbookViewId="0">
      <selection activeCell="A6" sqref="A6"/>
    </sheetView>
  </sheetViews>
  <sheetFormatPr defaultRowHeight="12.75" x14ac:dyDescent="0.2"/>
  <cols>
    <col min="1" max="1" width="31.5703125" customWidth="1"/>
    <col min="2" max="5" width="22.570312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Pension credit - x-311</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251</v>
      </c>
      <c r="C9" s="47"/>
      <c r="D9" s="47"/>
      <c r="E9" s="47"/>
    </row>
    <row r="10" spans="1:5" x14ac:dyDescent="0.2">
      <c r="A10" s="40" t="s">
        <v>6</v>
      </c>
      <c r="B10" s="47" t="s">
        <v>252</v>
      </c>
      <c r="C10" s="47"/>
      <c r="D10" s="47"/>
      <c r="E10" s="47"/>
    </row>
    <row r="11" spans="1:5" x14ac:dyDescent="0.2">
      <c r="A11" s="40" t="s">
        <v>151</v>
      </c>
      <c r="B11" s="47" t="s">
        <v>253</v>
      </c>
      <c r="C11" s="47"/>
      <c r="D11" s="47"/>
      <c r="E11" s="47"/>
    </row>
    <row r="12" spans="1:5" x14ac:dyDescent="0.2">
      <c r="A12" s="40" t="s">
        <v>152</v>
      </c>
      <c r="B12" s="47" t="s">
        <v>166</v>
      </c>
      <c r="C12" s="47"/>
      <c r="D12" s="47"/>
      <c r="E12" s="47"/>
    </row>
    <row r="13" spans="1:5" x14ac:dyDescent="0.2">
      <c r="A13" s="40" t="s">
        <v>364</v>
      </c>
      <c r="B13" s="47">
        <v>0</v>
      </c>
      <c r="C13" s="47"/>
      <c r="D13" s="47"/>
      <c r="E13" s="47"/>
    </row>
    <row r="14" spans="1:5" x14ac:dyDescent="0.2">
      <c r="A14" s="40" t="s">
        <v>154</v>
      </c>
      <c r="B14" s="47">
        <v>311</v>
      </c>
      <c r="C14" s="47"/>
      <c r="D14" s="47"/>
      <c r="E14" s="47"/>
    </row>
    <row r="15" spans="1:5" x14ac:dyDescent="0.2">
      <c r="A15" s="40" t="s">
        <v>365</v>
      </c>
      <c r="B15" s="47" t="s">
        <v>254</v>
      </c>
      <c r="C15" s="47"/>
      <c r="D15" s="47"/>
      <c r="E15" s="47"/>
    </row>
    <row r="16" spans="1:5" x14ac:dyDescent="0.2">
      <c r="A16" s="40" t="s">
        <v>156</v>
      </c>
      <c r="B16" s="47" t="s">
        <v>223</v>
      </c>
      <c r="C16" s="47"/>
      <c r="D16" s="47"/>
      <c r="E16" s="47"/>
    </row>
    <row r="17" spans="1:5" x14ac:dyDescent="0.2">
      <c r="A17" s="41" t="s">
        <v>366</v>
      </c>
      <c r="B17" s="47"/>
      <c r="C17" s="47"/>
      <c r="D17" s="47"/>
      <c r="E17" s="47"/>
    </row>
    <row r="18" spans="1:5" x14ac:dyDescent="0.2">
      <c r="A18" s="40" t="s">
        <v>158</v>
      </c>
      <c r="B18" s="48">
        <v>46175</v>
      </c>
      <c r="C18" s="48"/>
      <c r="D18" s="48"/>
      <c r="E18" s="48"/>
    </row>
    <row r="19" spans="1:5" x14ac:dyDescent="0.2">
      <c r="A19" s="40" t="s">
        <v>159</v>
      </c>
      <c r="B19" s="48">
        <v>46161</v>
      </c>
      <c r="C19" s="48"/>
      <c r="D19" s="48"/>
      <c r="E19" s="48"/>
    </row>
    <row r="20" spans="1:5" x14ac:dyDescent="0.2">
      <c r="A20" s="40" t="s">
        <v>160</v>
      </c>
      <c r="B20" s="47" t="s">
        <v>169</v>
      </c>
      <c r="C20" s="47"/>
      <c r="D20" s="47"/>
      <c r="E20" s="47"/>
    </row>
    <row r="21" spans="1:5" x14ac:dyDescent="0.2">
      <c r="A21" s="40" t="s">
        <v>367</v>
      </c>
      <c r="B21" s="47" t="s">
        <v>82</v>
      </c>
      <c r="C21" s="47"/>
      <c r="D21" s="47"/>
      <c r="E21" s="47"/>
    </row>
    <row r="23" spans="1:5" x14ac:dyDescent="0.2">
      <c r="A23" s="23" t="str">
        <f>HYPERLINK("#'Factor List'!A1", "Back to Factor List")</f>
        <v>Back to Factor List</v>
      </c>
      <c r="B23" s="23" t="str">
        <f>HYPERLINK("#'Assumptions'!A1", "Assumptions")</f>
        <v>Assumptions</v>
      </c>
    </row>
    <row r="26" spans="1:5" s="56" customFormat="1" ht="25.5" x14ac:dyDescent="0.2">
      <c r="A26" s="55" t="s">
        <v>368</v>
      </c>
      <c r="B26" s="55" t="s">
        <v>399</v>
      </c>
      <c r="C26" s="55" t="s">
        <v>400</v>
      </c>
      <c r="D26" s="55" t="s">
        <v>401</v>
      </c>
      <c r="E26" s="55" t="s">
        <v>402</v>
      </c>
    </row>
    <row r="27" spans="1:5" x14ac:dyDescent="0.2">
      <c r="A27" s="43">
        <v>16</v>
      </c>
      <c r="B27" s="44">
        <v>7.4</v>
      </c>
      <c r="C27" s="44">
        <v>7.04</v>
      </c>
      <c r="D27" s="44">
        <v>6.69</v>
      </c>
      <c r="E27" s="44">
        <v>6.36</v>
      </c>
    </row>
    <row r="28" spans="1:5" x14ac:dyDescent="0.2">
      <c r="A28" s="43">
        <v>17</v>
      </c>
      <c r="B28" s="44">
        <v>7.53</v>
      </c>
      <c r="C28" s="44">
        <v>7.16</v>
      </c>
      <c r="D28" s="44">
        <v>6.81</v>
      </c>
      <c r="E28" s="44">
        <v>6.47</v>
      </c>
    </row>
    <row r="29" spans="1:5" x14ac:dyDescent="0.2">
      <c r="A29" s="43">
        <v>18</v>
      </c>
      <c r="B29" s="44">
        <v>7.66</v>
      </c>
      <c r="C29" s="44">
        <v>7.29</v>
      </c>
      <c r="D29" s="44">
        <v>6.93</v>
      </c>
      <c r="E29" s="44">
        <v>6.58</v>
      </c>
    </row>
    <row r="30" spans="1:5" x14ac:dyDescent="0.2">
      <c r="A30" s="43">
        <v>19</v>
      </c>
      <c r="B30" s="44">
        <v>7.8</v>
      </c>
      <c r="C30" s="44">
        <v>7.42</v>
      </c>
      <c r="D30" s="44">
        <v>7.05</v>
      </c>
      <c r="E30" s="44">
        <v>6.7</v>
      </c>
    </row>
    <row r="31" spans="1:5" x14ac:dyDescent="0.2">
      <c r="A31" s="43">
        <v>20</v>
      </c>
      <c r="B31" s="44">
        <v>7.94</v>
      </c>
      <c r="C31" s="44">
        <v>7.55</v>
      </c>
      <c r="D31" s="44">
        <v>7.18</v>
      </c>
      <c r="E31" s="44">
        <v>6.81</v>
      </c>
    </row>
    <row r="32" spans="1:5" x14ac:dyDescent="0.2">
      <c r="A32" s="43">
        <v>21</v>
      </c>
      <c r="B32" s="44">
        <v>8.08</v>
      </c>
      <c r="C32" s="44">
        <v>7.69</v>
      </c>
      <c r="D32" s="44">
        <v>7.31</v>
      </c>
      <c r="E32" s="44">
        <v>6.93</v>
      </c>
    </row>
    <row r="33" spans="1:5" x14ac:dyDescent="0.2">
      <c r="A33" s="43">
        <v>22</v>
      </c>
      <c r="B33" s="44">
        <v>8.23</v>
      </c>
      <c r="C33" s="44">
        <v>7.83</v>
      </c>
      <c r="D33" s="44">
        <v>7.44</v>
      </c>
      <c r="E33" s="44">
        <v>7.06</v>
      </c>
    </row>
    <row r="34" spans="1:5" x14ac:dyDescent="0.2">
      <c r="A34" s="43">
        <v>23</v>
      </c>
      <c r="B34" s="44">
        <v>8.3699999999999992</v>
      </c>
      <c r="C34" s="44">
        <v>7.96</v>
      </c>
      <c r="D34" s="44">
        <v>7.57</v>
      </c>
      <c r="E34" s="44">
        <v>7.18</v>
      </c>
    </row>
    <row r="35" spans="1:5" x14ac:dyDescent="0.2">
      <c r="A35" s="43">
        <v>24</v>
      </c>
      <c r="B35" s="44">
        <v>8.52</v>
      </c>
      <c r="C35" s="44">
        <v>8.11</v>
      </c>
      <c r="D35" s="44">
        <v>7.7</v>
      </c>
      <c r="E35" s="44">
        <v>7.31</v>
      </c>
    </row>
    <row r="36" spans="1:5" x14ac:dyDescent="0.2">
      <c r="A36" s="43">
        <v>25</v>
      </c>
      <c r="B36" s="44">
        <v>8.68</v>
      </c>
      <c r="C36" s="44">
        <v>8.25</v>
      </c>
      <c r="D36" s="44">
        <v>7.84</v>
      </c>
      <c r="E36" s="44">
        <v>7.44</v>
      </c>
    </row>
    <row r="37" spans="1:5" x14ac:dyDescent="0.2">
      <c r="A37" s="43">
        <v>26</v>
      </c>
      <c r="B37" s="44">
        <v>8.83</v>
      </c>
      <c r="C37" s="44">
        <v>8.4</v>
      </c>
      <c r="D37" s="44">
        <v>7.98</v>
      </c>
      <c r="E37" s="44">
        <v>7.57</v>
      </c>
    </row>
    <row r="38" spans="1:5" x14ac:dyDescent="0.2">
      <c r="A38" s="43">
        <v>27</v>
      </c>
      <c r="B38" s="44">
        <v>8.99</v>
      </c>
      <c r="C38" s="44">
        <v>8.5500000000000007</v>
      </c>
      <c r="D38" s="44">
        <v>8.1199999999999992</v>
      </c>
      <c r="E38" s="44">
        <v>7.7</v>
      </c>
    </row>
    <row r="39" spans="1:5" x14ac:dyDescent="0.2">
      <c r="A39" s="43">
        <v>28</v>
      </c>
      <c r="B39" s="44">
        <v>9.15</v>
      </c>
      <c r="C39" s="44">
        <v>8.6999999999999993</v>
      </c>
      <c r="D39" s="44">
        <v>8.26</v>
      </c>
      <c r="E39" s="44">
        <v>7.84</v>
      </c>
    </row>
    <row r="40" spans="1:5" x14ac:dyDescent="0.2">
      <c r="A40" s="43">
        <v>29</v>
      </c>
      <c r="B40" s="44">
        <v>9.31</v>
      </c>
      <c r="C40" s="44">
        <v>8.86</v>
      </c>
      <c r="D40" s="44">
        <v>8.41</v>
      </c>
      <c r="E40" s="44">
        <v>7.97</v>
      </c>
    </row>
    <row r="41" spans="1:5" x14ac:dyDescent="0.2">
      <c r="A41" s="43">
        <v>30</v>
      </c>
      <c r="B41" s="44">
        <v>9.48</v>
      </c>
      <c r="C41" s="44">
        <v>9.01</v>
      </c>
      <c r="D41" s="44">
        <v>8.56</v>
      </c>
      <c r="E41" s="44">
        <v>8.11</v>
      </c>
    </row>
    <row r="42" spans="1:5" x14ac:dyDescent="0.2">
      <c r="A42" s="43">
        <v>31</v>
      </c>
      <c r="B42" s="44">
        <v>9.65</v>
      </c>
      <c r="C42" s="44">
        <v>9.17</v>
      </c>
      <c r="D42" s="44">
        <v>8.7100000000000009</v>
      </c>
      <c r="E42" s="44">
        <v>8.26</v>
      </c>
    </row>
    <row r="43" spans="1:5" x14ac:dyDescent="0.2">
      <c r="A43" s="43">
        <v>32</v>
      </c>
      <c r="B43" s="44">
        <v>9.82</v>
      </c>
      <c r="C43" s="44">
        <v>9.34</v>
      </c>
      <c r="D43" s="44">
        <v>8.86</v>
      </c>
      <c r="E43" s="44">
        <v>8.4</v>
      </c>
    </row>
    <row r="44" spans="1:5" x14ac:dyDescent="0.2">
      <c r="A44" s="43">
        <v>33</v>
      </c>
      <c r="B44" s="44">
        <v>10</v>
      </c>
      <c r="C44" s="44">
        <v>9.5</v>
      </c>
      <c r="D44" s="44">
        <v>9.02</v>
      </c>
      <c r="E44" s="44">
        <v>8.5500000000000007</v>
      </c>
    </row>
    <row r="45" spans="1:5" x14ac:dyDescent="0.2">
      <c r="A45" s="43">
        <v>34</v>
      </c>
      <c r="B45" s="44">
        <v>10.18</v>
      </c>
      <c r="C45" s="44">
        <v>9.67</v>
      </c>
      <c r="D45" s="44">
        <v>9.18</v>
      </c>
      <c r="E45" s="44">
        <v>8.6999999999999993</v>
      </c>
    </row>
    <row r="46" spans="1:5" x14ac:dyDescent="0.2">
      <c r="A46" s="43">
        <v>35</v>
      </c>
      <c r="B46" s="44">
        <v>10.36</v>
      </c>
      <c r="C46" s="44">
        <v>9.85</v>
      </c>
      <c r="D46" s="44">
        <v>9.34</v>
      </c>
      <c r="E46" s="44">
        <v>8.85</v>
      </c>
    </row>
    <row r="47" spans="1:5" x14ac:dyDescent="0.2">
      <c r="A47" s="43">
        <v>36</v>
      </c>
      <c r="B47" s="44">
        <v>10.55</v>
      </c>
      <c r="C47" s="44">
        <v>10.02</v>
      </c>
      <c r="D47" s="44">
        <v>9.51</v>
      </c>
      <c r="E47" s="44">
        <v>9.01</v>
      </c>
    </row>
    <row r="48" spans="1:5" x14ac:dyDescent="0.2">
      <c r="A48" s="43">
        <v>37</v>
      </c>
      <c r="B48" s="44">
        <v>10.74</v>
      </c>
      <c r="C48" s="44">
        <v>10.199999999999999</v>
      </c>
      <c r="D48" s="44">
        <v>9.68</v>
      </c>
      <c r="E48" s="44">
        <v>9.17</v>
      </c>
    </row>
    <row r="49" spans="1:5" x14ac:dyDescent="0.2">
      <c r="A49" s="43">
        <v>38</v>
      </c>
      <c r="B49" s="44">
        <v>10.93</v>
      </c>
      <c r="C49" s="44">
        <v>10.38</v>
      </c>
      <c r="D49" s="44">
        <v>9.85</v>
      </c>
      <c r="E49" s="44">
        <v>9.33</v>
      </c>
    </row>
    <row r="50" spans="1:5" x14ac:dyDescent="0.2">
      <c r="A50" s="43">
        <v>39</v>
      </c>
      <c r="B50" s="44">
        <v>11.13</v>
      </c>
      <c r="C50" s="44">
        <v>10.57</v>
      </c>
      <c r="D50" s="44">
        <v>10.029999999999999</v>
      </c>
      <c r="E50" s="44">
        <v>9.5</v>
      </c>
    </row>
    <row r="51" spans="1:5" x14ac:dyDescent="0.2">
      <c r="A51" s="43">
        <v>40</v>
      </c>
      <c r="B51" s="44">
        <v>11.33</v>
      </c>
      <c r="C51" s="44">
        <v>10.76</v>
      </c>
      <c r="D51" s="44">
        <v>10.199999999999999</v>
      </c>
      <c r="E51" s="44">
        <v>9.67</v>
      </c>
    </row>
    <row r="52" spans="1:5" x14ac:dyDescent="0.2">
      <c r="A52" s="43">
        <v>41</v>
      </c>
      <c r="B52" s="44">
        <v>11.53</v>
      </c>
      <c r="C52" s="44">
        <v>10.95</v>
      </c>
      <c r="D52" s="44">
        <v>10.39</v>
      </c>
      <c r="E52" s="44">
        <v>9.84</v>
      </c>
    </row>
    <row r="53" spans="1:5" x14ac:dyDescent="0.2">
      <c r="A53" s="43">
        <v>42</v>
      </c>
      <c r="B53" s="44">
        <v>11.74</v>
      </c>
      <c r="C53" s="44">
        <v>11.15</v>
      </c>
      <c r="D53" s="44">
        <v>10.57</v>
      </c>
      <c r="E53" s="44">
        <v>10.01</v>
      </c>
    </row>
    <row r="54" spans="1:5" x14ac:dyDescent="0.2">
      <c r="A54" s="43">
        <v>43</v>
      </c>
      <c r="B54" s="44">
        <v>11.96</v>
      </c>
      <c r="C54" s="44">
        <v>11.35</v>
      </c>
      <c r="D54" s="44">
        <v>10.76</v>
      </c>
      <c r="E54" s="44">
        <v>10.19</v>
      </c>
    </row>
    <row r="55" spans="1:5" x14ac:dyDescent="0.2">
      <c r="A55" s="43">
        <v>44</v>
      </c>
      <c r="B55" s="44">
        <v>12.17</v>
      </c>
      <c r="C55" s="44">
        <v>11.56</v>
      </c>
      <c r="D55" s="44">
        <v>10.96</v>
      </c>
      <c r="E55" s="44">
        <v>10.37</v>
      </c>
    </row>
    <row r="56" spans="1:5" x14ac:dyDescent="0.2">
      <c r="A56" s="43">
        <v>45</v>
      </c>
      <c r="B56" s="44">
        <v>12.4</v>
      </c>
      <c r="C56" s="44">
        <v>11.77</v>
      </c>
      <c r="D56" s="44">
        <v>11.16</v>
      </c>
      <c r="E56" s="44">
        <v>10.56</v>
      </c>
    </row>
    <row r="57" spans="1:5" x14ac:dyDescent="0.2">
      <c r="A57" s="43">
        <v>46</v>
      </c>
      <c r="B57" s="44">
        <v>12.63</v>
      </c>
      <c r="C57" s="44">
        <v>11.98</v>
      </c>
      <c r="D57" s="44">
        <v>11.36</v>
      </c>
      <c r="E57" s="44">
        <v>10.75</v>
      </c>
    </row>
    <row r="58" spans="1:5" x14ac:dyDescent="0.2">
      <c r="A58" s="43">
        <v>47</v>
      </c>
      <c r="B58" s="44">
        <v>12.86</v>
      </c>
      <c r="C58" s="44">
        <v>12.2</v>
      </c>
      <c r="D58" s="44">
        <v>11.57</v>
      </c>
      <c r="E58" s="44">
        <v>10.95</v>
      </c>
    </row>
    <row r="59" spans="1:5" x14ac:dyDescent="0.2">
      <c r="A59" s="43">
        <v>48</v>
      </c>
      <c r="B59" s="44">
        <v>13.1</v>
      </c>
      <c r="C59" s="44">
        <v>12.43</v>
      </c>
      <c r="D59" s="44">
        <v>11.78</v>
      </c>
      <c r="E59" s="44">
        <v>11.15</v>
      </c>
    </row>
    <row r="60" spans="1:5" x14ac:dyDescent="0.2">
      <c r="A60" s="43">
        <v>49</v>
      </c>
      <c r="B60" s="44">
        <v>13.35</v>
      </c>
      <c r="C60" s="44">
        <v>12.66</v>
      </c>
      <c r="D60" s="44">
        <v>12</v>
      </c>
      <c r="E60" s="44">
        <v>11.35</v>
      </c>
    </row>
    <row r="61" spans="1:5" x14ac:dyDescent="0.2">
      <c r="A61" s="43">
        <v>50</v>
      </c>
      <c r="B61" s="44">
        <v>13.6</v>
      </c>
      <c r="C61" s="44">
        <v>12.9</v>
      </c>
      <c r="D61" s="44">
        <v>12.22</v>
      </c>
      <c r="E61" s="44">
        <v>11.56</v>
      </c>
    </row>
    <row r="62" spans="1:5" x14ac:dyDescent="0.2">
      <c r="A62" s="43">
        <v>51</v>
      </c>
      <c r="B62" s="44">
        <v>13.85</v>
      </c>
      <c r="C62" s="44">
        <v>13.14</v>
      </c>
      <c r="D62" s="44">
        <v>12.45</v>
      </c>
      <c r="E62" s="44">
        <v>11.78</v>
      </c>
    </row>
    <row r="63" spans="1:5" x14ac:dyDescent="0.2">
      <c r="A63" s="43">
        <v>52</v>
      </c>
      <c r="B63" s="44">
        <v>14.12</v>
      </c>
      <c r="C63" s="44">
        <v>13.39</v>
      </c>
      <c r="D63" s="44">
        <v>12.69</v>
      </c>
      <c r="E63" s="44">
        <v>12</v>
      </c>
    </row>
    <row r="64" spans="1:5" x14ac:dyDescent="0.2">
      <c r="A64" s="43">
        <v>53</v>
      </c>
      <c r="B64" s="44">
        <v>14.39</v>
      </c>
      <c r="C64" s="44">
        <v>13.65</v>
      </c>
      <c r="D64" s="44">
        <v>12.93</v>
      </c>
      <c r="E64" s="44">
        <v>12.23</v>
      </c>
    </row>
    <row r="65" spans="1:5" x14ac:dyDescent="0.2">
      <c r="A65" s="43">
        <v>54</v>
      </c>
      <c r="B65" s="44">
        <v>14.67</v>
      </c>
      <c r="C65" s="44">
        <v>13.91</v>
      </c>
      <c r="D65" s="44">
        <v>13.18</v>
      </c>
      <c r="E65" s="44">
        <v>12.46</v>
      </c>
    </row>
    <row r="66" spans="1:5" x14ac:dyDescent="0.2">
      <c r="A66" s="43">
        <v>55</v>
      </c>
      <c r="B66" s="44">
        <v>14.96</v>
      </c>
      <c r="C66" s="44">
        <v>14.19</v>
      </c>
      <c r="D66" s="44">
        <v>13.44</v>
      </c>
      <c r="E66" s="44">
        <v>12.7</v>
      </c>
    </row>
    <row r="67" spans="1:5" x14ac:dyDescent="0.2">
      <c r="A67" s="43">
        <v>56</v>
      </c>
      <c r="B67" s="44">
        <v>15.26</v>
      </c>
      <c r="C67" s="44">
        <v>14.47</v>
      </c>
      <c r="D67" s="44">
        <v>13.7</v>
      </c>
      <c r="E67" s="44">
        <v>12.96</v>
      </c>
    </row>
    <row r="68" spans="1:5" x14ac:dyDescent="0.2">
      <c r="A68" s="43">
        <v>57</v>
      </c>
      <c r="B68" s="44">
        <v>15.58</v>
      </c>
      <c r="C68" s="44">
        <v>14.77</v>
      </c>
      <c r="D68" s="44">
        <v>13.98</v>
      </c>
      <c r="E68" s="44">
        <v>13.22</v>
      </c>
    </row>
    <row r="69" spans="1:5" x14ac:dyDescent="0.2">
      <c r="A69" s="43">
        <v>58</v>
      </c>
      <c r="B69" s="44">
        <v>15.9</v>
      </c>
      <c r="C69" s="44">
        <v>15.07</v>
      </c>
      <c r="D69" s="44">
        <v>14.26</v>
      </c>
      <c r="E69" s="44">
        <v>13.48</v>
      </c>
    </row>
    <row r="70" spans="1:5" x14ac:dyDescent="0.2">
      <c r="A70" s="43">
        <v>59</v>
      </c>
      <c r="B70" s="44">
        <v>16.23</v>
      </c>
      <c r="C70" s="44">
        <v>15.38</v>
      </c>
      <c r="D70" s="44">
        <v>14.56</v>
      </c>
      <c r="E70" s="44">
        <v>13.76</v>
      </c>
    </row>
    <row r="71" spans="1:5" x14ac:dyDescent="0.2">
      <c r="A71" s="43">
        <v>60</v>
      </c>
      <c r="B71" s="44">
        <v>16.57</v>
      </c>
      <c r="C71" s="44">
        <v>15.71</v>
      </c>
      <c r="D71" s="44">
        <v>14.87</v>
      </c>
      <c r="E71" s="44">
        <v>14.05</v>
      </c>
    </row>
    <row r="72" spans="1:5" x14ac:dyDescent="0.2">
      <c r="A72" s="43">
        <v>61</v>
      </c>
      <c r="B72" s="44">
        <v>16.93</v>
      </c>
      <c r="C72" s="44">
        <v>16.05</v>
      </c>
      <c r="D72" s="44">
        <v>15.18</v>
      </c>
      <c r="E72" s="44">
        <v>14.35</v>
      </c>
    </row>
    <row r="73" spans="1:5" x14ac:dyDescent="0.2">
      <c r="A73" s="43">
        <v>62</v>
      </c>
      <c r="B73" s="44">
        <v>17.309999999999999</v>
      </c>
      <c r="C73" s="44">
        <v>16.399999999999999</v>
      </c>
      <c r="D73" s="44">
        <v>15.52</v>
      </c>
      <c r="E73" s="44">
        <v>14.66</v>
      </c>
    </row>
    <row r="74" spans="1:5" x14ac:dyDescent="0.2">
      <c r="A74" s="43">
        <v>63</v>
      </c>
      <c r="B74" s="44">
        <v>17.7</v>
      </c>
      <c r="C74" s="44">
        <v>16.760000000000002</v>
      </c>
      <c r="D74" s="44">
        <v>15.86</v>
      </c>
      <c r="E74" s="44">
        <v>14.98</v>
      </c>
    </row>
    <row r="75" spans="1:5" x14ac:dyDescent="0.2">
      <c r="A75" s="43">
        <v>64</v>
      </c>
      <c r="B75" s="44">
        <v>18.100000000000001</v>
      </c>
      <c r="C75" s="44">
        <v>17.149999999999999</v>
      </c>
      <c r="D75" s="44">
        <v>16.22</v>
      </c>
      <c r="E75" s="44">
        <v>15.32</v>
      </c>
    </row>
    <row r="76" spans="1:5" x14ac:dyDescent="0.2">
      <c r="A76" s="43">
        <v>65</v>
      </c>
      <c r="B76" s="44">
        <v>17.989999999999998</v>
      </c>
      <c r="C76" s="44">
        <v>17.55</v>
      </c>
      <c r="D76" s="44">
        <v>16.600000000000001</v>
      </c>
      <c r="E76" s="44">
        <v>15.68</v>
      </c>
    </row>
    <row r="77" spans="1:5" x14ac:dyDescent="0.2">
      <c r="A77" s="43">
        <v>66</v>
      </c>
      <c r="B77" s="44">
        <v>17.36</v>
      </c>
      <c r="C77" s="44">
        <v>17.440000000000001</v>
      </c>
      <c r="D77" s="44">
        <v>17</v>
      </c>
      <c r="E77" s="44">
        <v>16.05</v>
      </c>
    </row>
    <row r="78" spans="1:5" x14ac:dyDescent="0.2">
      <c r="A78" s="43">
        <v>67</v>
      </c>
      <c r="B78" s="44">
        <v>16.72</v>
      </c>
      <c r="C78" s="44">
        <v>16.79</v>
      </c>
      <c r="D78" s="44">
        <v>16.87</v>
      </c>
      <c r="E78" s="44">
        <v>16.440000000000001</v>
      </c>
    </row>
    <row r="79" spans="1:5" x14ac:dyDescent="0.2">
      <c r="A79" s="43">
        <v>68</v>
      </c>
      <c r="B79" s="44">
        <v>16.079999999999998</v>
      </c>
      <c r="C79" s="44">
        <v>16.14</v>
      </c>
      <c r="D79" s="44">
        <v>16.22</v>
      </c>
      <c r="E79" s="44">
        <v>16.309999999999999</v>
      </c>
    </row>
    <row r="80" spans="1:5" x14ac:dyDescent="0.2">
      <c r="A80" s="43">
        <v>69</v>
      </c>
      <c r="B80" s="44">
        <v>15.42</v>
      </c>
      <c r="C80" s="44">
        <v>15.49</v>
      </c>
      <c r="D80" s="44">
        <v>15.56</v>
      </c>
      <c r="E80" s="44">
        <v>15.65</v>
      </c>
    </row>
    <row r="81" spans="1:5" x14ac:dyDescent="0.2">
      <c r="A81" s="43">
        <v>70</v>
      </c>
      <c r="B81" s="44">
        <v>14.77</v>
      </c>
      <c r="C81" s="44">
        <v>14.83</v>
      </c>
      <c r="D81" s="44">
        <v>14.9</v>
      </c>
      <c r="E81" s="44">
        <v>14.98</v>
      </c>
    </row>
    <row r="82" spans="1:5" x14ac:dyDescent="0.2">
      <c r="A82" s="43">
        <v>71</v>
      </c>
      <c r="B82" s="44">
        <v>14.12</v>
      </c>
      <c r="C82" s="44">
        <v>14.17</v>
      </c>
      <c r="D82" s="44">
        <v>14.23</v>
      </c>
      <c r="E82" s="44">
        <v>14.31</v>
      </c>
    </row>
    <row r="83" spans="1:5" x14ac:dyDescent="0.2">
      <c r="A83" s="43">
        <v>72</v>
      </c>
      <c r="B83" s="44">
        <v>13.47</v>
      </c>
      <c r="C83" s="44">
        <v>13.51</v>
      </c>
      <c r="D83" s="44">
        <v>13.56</v>
      </c>
      <c r="E83" s="44">
        <v>13.63</v>
      </c>
    </row>
    <row r="84" spans="1:5" x14ac:dyDescent="0.2">
      <c r="A84" s="43">
        <v>73</v>
      </c>
      <c r="B84" s="44">
        <v>12.82</v>
      </c>
      <c r="C84" s="44">
        <v>12.85</v>
      </c>
      <c r="D84" s="44">
        <v>12.9</v>
      </c>
      <c r="E84" s="44">
        <v>12.96</v>
      </c>
    </row>
    <row r="85" spans="1:5" x14ac:dyDescent="0.2">
      <c r="A85" s="43">
        <v>74</v>
      </c>
      <c r="B85" s="44">
        <v>12.19</v>
      </c>
      <c r="C85" s="44">
        <v>12.21</v>
      </c>
      <c r="D85" s="44">
        <v>12.24</v>
      </c>
      <c r="E85" s="44">
        <v>12.3</v>
      </c>
    </row>
    <row r="86" spans="1:5" x14ac:dyDescent="0.2">
      <c r="A86" s="43">
        <v>75</v>
      </c>
      <c r="B86" s="44">
        <v>11.58</v>
      </c>
      <c r="C86" s="44">
        <v>11.59</v>
      </c>
      <c r="D86" s="44">
        <v>11.6</v>
      </c>
      <c r="E86" s="44">
        <v>11.64</v>
      </c>
    </row>
    <row r="87" spans="1:5" x14ac:dyDescent="0.2">
      <c r="A87" s="43">
        <v>76</v>
      </c>
      <c r="B87" s="44">
        <v>10.98</v>
      </c>
      <c r="C87" s="44">
        <v>10.98</v>
      </c>
      <c r="D87" s="44">
        <v>10.99</v>
      </c>
      <c r="E87" s="44">
        <v>11.01</v>
      </c>
    </row>
    <row r="88" spans="1:5" x14ac:dyDescent="0.2">
      <c r="A88" s="43">
        <v>77</v>
      </c>
      <c r="B88" s="44">
        <v>10.39</v>
      </c>
      <c r="C88" s="44">
        <v>10.39</v>
      </c>
      <c r="D88" s="44">
        <v>10.39</v>
      </c>
      <c r="E88" s="44">
        <v>10.4</v>
      </c>
    </row>
    <row r="89" spans="1:5" x14ac:dyDescent="0.2">
      <c r="A89" s="43">
        <v>78</v>
      </c>
      <c r="B89" s="44">
        <v>9.81</v>
      </c>
      <c r="C89" s="44">
        <v>9.81</v>
      </c>
      <c r="D89" s="44">
        <v>9.81</v>
      </c>
      <c r="E89" s="44">
        <v>9.81</v>
      </c>
    </row>
    <row r="90" spans="1:5" x14ac:dyDescent="0.2">
      <c r="A90" s="43">
        <v>79</v>
      </c>
      <c r="B90" s="44">
        <v>9.24</v>
      </c>
      <c r="C90" s="44">
        <v>9.24</v>
      </c>
      <c r="D90" s="44">
        <v>9.24</v>
      </c>
      <c r="E90" s="44">
        <v>9.24</v>
      </c>
    </row>
    <row r="91" spans="1:5" x14ac:dyDescent="0.2">
      <c r="A91" s="43">
        <v>80</v>
      </c>
      <c r="B91" s="44">
        <v>8.67</v>
      </c>
      <c r="C91" s="44">
        <v>8.67</v>
      </c>
      <c r="D91" s="44">
        <v>8.67</v>
      </c>
      <c r="E91" s="44">
        <v>8.67</v>
      </c>
    </row>
    <row r="92" spans="1:5" x14ac:dyDescent="0.2">
      <c r="A92" s="43">
        <v>81</v>
      </c>
      <c r="B92" s="44">
        <v>8.1</v>
      </c>
      <c r="C92" s="44">
        <v>8.1</v>
      </c>
      <c r="D92" s="44">
        <v>8.1</v>
      </c>
      <c r="E92" s="44">
        <v>8.1</v>
      </c>
    </row>
    <row r="93" spans="1:5" x14ac:dyDescent="0.2">
      <c r="A93" s="43">
        <v>82</v>
      </c>
      <c r="B93" s="44">
        <v>7.54</v>
      </c>
      <c r="C93" s="44">
        <v>7.54</v>
      </c>
      <c r="D93" s="44">
        <v>7.54</v>
      </c>
      <c r="E93" s="44">
        <v>7.54</v>
      </c>
    </row>
    <row r="94" spans="1:5" x14ac:dyDescent="0.2">
      <c r="A94" s="43">
        <v>83</v>
      </c>
      <c r="B94" s="44">
        <v>6.99</v>
      </c>
      <c r="C94" s="44">
        <v>6.99</v>
      </c>
      <c r="D94" s="44">
        <v>6.99</v>
      </c>
      <c r="E94" s="44">
        <v>6.99</v>
      </c>
    </row>
    <row r="95" spans="1:5" x14ac:dyDescent="0.2">
      <c r="A95" s="43">
        <v>84</v>
      </c>
      <c r="B95" s="44">
        <v>6.45</v>
      </c>
      <c r="C95" s="44">
        <v>6.45</v>
      </c>
      <c r="D95" s="44">
        <v>6.45</v>
      </c>
      <c r="E95" s="44">
        <v>6.45</v>
      </c>
    </row>
    <row r="96" spans="1:5" x14ac:dyDescent="0.2">
      <c r="A96" s="43">
        <v>85</v>
      </c>
      <c r="B96" s="44">
        <v>5.94</v>
      </c>
      <c r="C96" s="44">
        <v>5.94</v>
      </c>
      <c r="D96" s="44">
        <v>5.94</v>
      </c>
      <c r="E96" s="44">
        <v>5.94</v>
      </c>
    </row>
    <row r="97" spans="1:5" x14ac:dyDescent="0.2">
      <c r="A97" s="43">
        <v>86</v>
      </c>
      <c r="B97" s="44">
        <v>5.45</v>
      </c>
      <c r="C97" s="44">
        <v>5.45</v>
      </c>
      <c r="D97" s="44">
        <v>5.45</v>
      </c>
      <c r="E97" s="44">
        <v>5.45</v>
      </c>
    </row>
    <row r="98" spans="1:5" x14ac:dyDescent="0.2">
      <c r="A98" s="43">
        <v>87</v>
      </c>
      <c r="B98" s="44">
        <v>4.99</v>
      </c>
      <c r="C98" s="44">
        <v>4.99</v>
      </c>
      <c r="D98" s="44">
        <v>4.99</v>
      </c>
      <c r="E98" s="44">
        <v>4.99</v>
      </c>
    </row>
    <row r="99" spans="1:5" x14ac:dyDescent="0.2">
      <c r="A99" s="43">
        <v>88</v>
      </c>
      <c r="B99" s="44">
        <v>4.57</v>
      </c>
      <c r="C99" s="44">
        <v>4.57</v>
      </c>
      <c r="D99" s="44">
        <v>4.57</v>
      </c>
      <c r="E99" s="44">
        <v>4.57</v>
      </c>
    </row>
    <row r="100" spans="1:5" x14ac:dyDescent="0.2">
      <c r="A100" s="43">
        <v>89</v>
      </c>
      <c r="B100" s="44">
        <v>4.17</v>
      </c>
      <c r="C100" s="44">
        <v>4.17</v>
      </c>
      <c r="D100" s="44">
        <v>4.17</v>
      </c>
      <c r="E100" s="44">
        <v>4.17</v>
      </c>
    </row>
    <row r="101" spans="1:5" x14ac:dyDescent="0.2">
      <c r="A101" s="43">
        <v>90</v>
      </c>
      <c r="B101" s="44">
        <v>3.79</v>
      </c>
      <c r="C101" s="44">
        <v>3.79</v>
      </c>
      <c r="D101" s="44">
        <v>3.79</v>
      </c>
      <c r="E101" s="44">
        <v>3.79</v>
      </c>
    </row>
    <row r="102" spans="1:5" x14ac:dyDescent="0.2">
      <c r="A102" s="43">
        <v>91</v>
      </c>
      <c r="B102" s="44">
        <v>3.44</v>
      </c>
      <c r="C102" s="44">
        <v>3.44</v>
      </c>
      <c r="D102" s="44">
        <v>3.44</v>
      </c>
      <c r="E102" s="44">
        <v>3.44</v>
      </c>
    </row>
    <row r="103" spans="1:5" x14ac:dyDescent="0.2">
      <c r="A103" s="43">
        <v>92</v>
      </c>
      <c r="B103" s="44">
        <v>3.12</v>
      </c>
      <c r="C103" s="44">
        <v>3.12</v>
      </c>
      <c r="D103" s="44">
        <v>3.12</v>
      </c>
      <c r="E103" s="44">
        <v>3.12</v>
      </c>
    </row>
    <row r="104" spans="1:5" x14ac:dyDescent="0.2">
      <c r="A104" s="43">
        <v>93</v>
      </c>
      <c r="B104" s="44">
        <v>2.82</v>
      </c>
      <c r="C104" s="44">
        <v>2.82</v>
      </c>
      <c r="D104" s="44">
        <v>2.82</v>
      </c>
      <c r="E104" s="44">
        <v>2.82</v>
      </c>
    </row>
    <row r="105" spans="1:5" x14ac:dyDescent="0.2">
      <c r="A105" s="43">
        <v>94</v>
      </c>
      <c r="B105" s="44">
        <v>2.56</v>
      </c>
      <c r="C105" s="44">
        <v>2.56</v>
      </c>
      <c r="D105" s="44">
        <v>2.56</v>
      </c>
      <c r="E105" s="44">
        <v>2.56</v>
      </c>
    </row>
    <row r="106" spans="1:5" x14ac:dyDescent="0.2">
      <c r="A106" s="43">
        <v>95</v>
      </c>
      <c r="B106" s="44">
        <v>2.3199999999999998</v>
      </c>
      <c r="C106" s="44">
        <v>2.3199999999999998</v>
      </c>
      <c r="D106" s="44">
        <v>2.3199999999999998</v>
      </c>
      <c r="E106" s="44">
        <v>2.3199999999999998</v>
      </c>
    </row>
  </sheetData>
  <sheetProtection algorithmName="SHA-512" hashValue="PiDWWNcJLVWpJocmlMEsguYuIzwvm0XAByuTLh+rXI24uv3ScpX2MvwQkNesIKmwd6gT/U7T8iw3DK+JtaMunQ==" saltValue="qfZq2/Eq52EW6s2LpY6tSw==" spinCount="100000" sheet="1" objects="1" scenarios="1"/>
  <conditionalFormatting sqref="A6:A21">
    <cfRule type="expression" dxfId="309" priority="11" stopIfTrue="1">
      <formula>MOD(ROW(),2)=0</formula>
    </cfRule>
    <cfRule type="expression" dxfId="308" priority="12" stopIfTrue="1">
      <formula>MOD(ROW(),2)&lt;&gt;0</formula>
    </cfRule>
  </conditionalFormatting>
  <conditionalFormatting sqref="A26:A106">
    <cfRule type="expression" dxfId="307" priority="15" stopIfTrue="1">
      <formula>MOD(ROW(),2)=0</formula>
    </cfRule>
    <cfRule type="expression" dxfId="306" priority="16" stopIfTrue="1">
      <formula>MOD(ROW(),2)&lt;&gt;0</formula>
    </cfRule>
  </conditionalFormatting>
  <conditionalFormatting sqref="B18:B19">
    <cfRule type="expression" dxfId="305" priority="1" stopIfTrue="1">
      <formula>MOD(ROW(),2)=0</formula>
    </cfRule>
    <cfRule type="expression" dxfId="304" priority="2" stopIfTrue="1">
      <formula>MOD(ROW(),2)&lt;&gt;0</formula>
    </cfRule>
  </conditionalFormatting>
  <conditionalFormatting sqref="B6:E17 C18:E19 B20:E21">
    <cfRule type="expression" dxfId="303" priority="13" stopIfTrue="1">
      <formula>MOD(ROW(),2)=0</formula>
    </cfRule>
    <cfRule type="expression" dxfId="302" priority="14" stopIfTrue="1">
      <formula>MOD(ROW(),2)&lt;&gt;0</formula>
    </cfRule>
  </conditionalFormatting>
  <conditionalFormatting sqref="B26:E106">
    <cfRule type="expression" dxfId="301" priority="17" stopIfTrue="1">
      <formula>MOD(ROW(),2)=0</formula>
    </cfRule>
    <cfRule type="expression" dxfId="300" priority="18" stopIfTrue="1">
      <formula>MOD(ROW(),2)&lt;&gt;0</formula>
    </cfRule>
  </conditionalFormatting>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526FF-363D-476E-9BEB-84245750ECF8}">
  <sheetPr codeName="Sheet36"/>
  <dimension ref="A1:D72"/>
  <sheetViews>
    <sheetView showGridLines="0" workbookViewId="0">
      <selection activeCell="B10" sqref="B10"/>
    </sheetView>
  </sheetViews>
  <sheetFormatPr defaultRowHeight="12.75" x14ac:dyDescent="0.2"/>
  <cols>
    <col min="1" max="1" width="31.5703125" customWidth="1"/>
    <col min="2" max="4" width="22.5703125" customWidth="1"/>
  </cols>
  <sheetData>
    <row r="1" spans="1:4" s="1" customFormat="1" ht="20.25" x14ac:dyDescent="0.3">
      <c r="A1" s="2" t="s">
        <v>0</v>
      </c>
    </row>
    <row r="2" spans="1:4" s="1" customFormat="1" ht="15.75" x14ac:dyDescent="0.25">
      <c r="A2" s="30" t="s">
        <v>1</v>
      </c>
      <c r="B2" s="3" t="str">
        <f>wb_title</f>
        <v>LGPS_NI - Consolidated Factor Spreadsheet</v>
      </c>
    </row>
    <row r="3" spans="1:4" s="1" customFormat="1" ht="15.75" x14ac:dyDescent="0.25">
      <c r="A3" s="30" t="s">
        <v>2</v>
      </c>
      <c r="B3" s="3" t="str">
        <f>TABLE_FACTOR_TYPE_1 &amp; " - x-" &amp; TABLE_SERIES_NUMBER_1</f>
        <v>ERF - x-314</v>
      </c>
    </row>
    <row r="6" spans="1:4" x14ac:dyDescent="0.2">
      <c r="A6" s="40" t="s">
        <v>361</v>
      </c>
      <c r="B6" s="47" t="s">
        <v>362</v>
      </c>
      <c r="C6" s="47"/>
      <c r="D6" s="47"/>
    </row>
    <row r="7" spans="1:4" x14ac:dyDescent="0.2">
      <c r="A7" s="40" t="s">
        <v>363</v>
      </c>
      <c r="B7" s="47" t="s">
        <v>31</v>
      </c>
      <c r="C7" s="47"/>
      <c r="D7" s="47"/>
    </row>
    <row r="8" spans="1:4" x14ac:dyDescent="0.2">
      <c r="A8" s="40" t="s">
        <v>149</v>
      </c>
      <c r="B8" s="47" t="s">
        <v>239</v>
      </c>
      <c r="C8" s="47"/>
      <c r="D8" s="47"/>
    </row>
    <row r="9" spans="1:4" x14ac:dyDescent="0.2">
      <c r="A9" s="40" t="s">
        <v>150</v>
      </c>
      <c r="B9" s="47" t="s">
        <v>259</v>
      </c>
      <c r="C9" s="47"/>
      <c r="D9" s="47"/>
    </row>
    <row r="10" spans="1:4" ht="25.5" x14ac:dyDescent="0.2">
      <c r="A10" s="40" t="s">
        <v>6</v>
      </c>
      <c r="B10" s="47" t="s">
        <v>255</v>
      </c>
      <c r="C10" s="47"/>
      <c r="D10" s="47"/>
    </row>
    <row r="11" spans="1:4" x14ac:dyDescent="0.2">
      <c r="A11" s="40" t="s">
        <v>151</v>
      </c>
      <c r="B11" s="47" t="s">
        <v>236</v>
      </c>
      <c r="C11" s="47"/>
      <c r="D11" s="47"/>
    </row>
    <row r="12" spans="1:4" x14ac:dyDescent="0.2">
      <c r="A12" s="40" t="s">
        <v>152</v>
      </c>
      <c r="B12" s="47" t="s">
        <v>232</v>
      </c>
      <c r="C12" s="47"/>
      <c r="D12" s="47"/>
    </row>
    <row r="13" spans="1:4" x14ac:dyDescent="0.2">
      <c r="A13" s="40" t="s">
        <v>364</v>
      </c>
      <c r="B13" s="47">
        <v>0</v>
      </c>
      <c r="C13" s="47"/>
      <c r="D13" s="47"/>
    </row>
    <row r="14" spans="1:4" x14ac:dyDescent="0.2">
      <c r="A14" s="40" t="s">
        <v>154</v>
      </c>
      <c r="B14" s="47">
        <v>314</v>
      </c>
      <c r="C14" s="47"/>
      <c r="D14" s="47"/>
    </row>
    <row r="15" spans="1:4" x14ac:dyDescent="0.2">
      <c r="A15" s="40" t="s">
        <v>365</v>
      </c>
      <c r="B15" s="47" t="s">
        <v>256</v>
      </c>
      <c r="C15" s="47"/>
      <c r="D15" s="47"/>
    </row>
    <row r="16" spans="1:4" x14ac:dyDescent="0.2">
      <c r="A16" s="40" t="s">
        <v>156</v>
      </c>
      <c r="B16" s="47" t="s">
        <v>234</v>
      </c>
      <c r="C16" s="47"/>
      <c r="D16" s="47"/>
    </row>
    <row r="17" spans="1:4" x14ac:dyDescent="0.2">
      <c r="A17" s="41" t="s">
        <v>366</v>
      </c>
      <c r="B17" s="47"/>
      <c r="C17" s="47"/>
      <c r="D17" s="47"/>
    </row>
    <row r="18" spans="1:4" x14ac:dyDescent="0.2">
      <c r="A18" s="40" t="s">
        <v>158</v>
      </c>
      <c r="B18" s="48">
        <v>45072</v>
      </c>
      <c r="C18" s="48"/>
      <c r="D18" s="48"/>
    </row>
    <row r="19" spans="1:4" x14ac:dyDescent="0.2">
      <c r="A19" s="40" t="s">
        <v>159</v>
      </c>
      <c r="B19" s="48">
        <v>45015</v>
      </c>
      <c r="C19" s="48"/>
      <c r="D19" s="48"/>
    </row>
    <row r="20" spans="1:4" x14ac:dyDescent="0.2">
      <c r="A20" s="40" t="s">
        <v>160</v>
      </c>
      <c r="B20" s="47" t="s">
        <v>169</v>
      </c>
      <c r="C20" s="47"/>
      <c r="D20" s="47"/>
    </row>
    <row r="21" spans="1:4" x14ac:dyDescent="0.2">
      <c r="A21" s="40" t="s">
        <v>367</v>
      </c>
      <c r="B21" s="47" t="s">
        <v>83</v>
      </c>
      <c r="C21" s="47"/>
      <c r="D21" s="47"/>
    </row>
    <row r="23" spans="1:4" x14ac:dyDescent="0.2">
      <c r="A23" s="23" t="str">
        <f>HYPERLINK("#'Factor List'!A1", "Back to Factor List")</f>
        <v>Back to Factor List</v>
      </c>
      <c r="B23" s="23" t="str">
        <f>HYPERLINK("#'Assumptions'!A1", "Assumptions")</f>
        <v>Assumptions</v>
      </c>
    </row>
    <row r="26" spans="1:4" s="56" customFormat="1" ht="38.25" x14ac:dyDescent="0.2">
      <c r="A26" s="55" t="s">
        <v>232</v>
      </c>
      <c r="B26" s="55" t="s">
        <v>393</v>
      </c>
      <c r="C26" s="55" t="s">
        <v>394</v>
      </c>
      <c r="D26" s="55" t="s">
        <v>395</v>
      </c>
    </row>
    <row r="27" spans="1:4" x14ac:dyDescent="0.2">
      <c r="A27" s="43">
        <v>0</v>
      </c>
      <c r="B27" s="42">
        <v>0</v>
      </c>
      <c r="C27" s="42">
        <v>0</v>
      </c>
      <c r="D27" s="42">
        <v>0</v>
      </c>
    </row>
    <row r="28" spans="1:4" x14ac:dyDescent="0.2">
      <c r="A28" s="43">
        <v>1</v>
      </c>
      <c r="B28" s="42">
        <v>6</v>
      </c>
      <c r="C28" s="42">
        <v>6</v>
      </c>
      <c r="D28" s="42">
        <v>2</v>
      </c>
    </row>
    <row r="29" spans="1:4" x14ac:dyDescent="0.2">
      <c r="A29" s="43">
        <v>2</v>
      </c>
      <c r="B29" s="42">
        <v>11</v>
      </c>
      <c r="C29" s="42">
        <v>11</v>
      </c>
      <c r="D29" s="42">
        <v>3</v>
      </c>
    </row>
    <row r="30" spans="1:4" x14ac:dyDescent="0.2">
      <c r="A30" s="43">
        <v>3</v>
      </c>
      <c r="B30" s="42">
        <v>15</v>
      </c>
      <c r="C30" s="42">
        <v>15</v>
      </c>
      <c r="D30" s="42">
        <v>5</v>
      </c>
    </row>
    <row r="31" spans="1:4" x14ac:dyDescent="0.2">
      <c r="A31" s="43">
        <v>4</v>
      </c>
      <c r="B31" s="42">
        <v>20</v>
      </c>
      <c r="C31" s="42">
        <v>20</v>
      </c>
      <c r="D31" s="42">
        <v>7</v>
      </c>
    </row>
    <row r="32" spans="1:4" x14ac:dyDescent="0.2">
      <c r="A32" s="43">
        <v>5</v>
      </c>
      <c r="B32" s="42">
        <v>24</v>
      </c>
      <c r="C32" s="42">
        <v>24</v>
      </c>
      <c r="D32" s="42">
        <v>8</v>
      </c>
    </row>
    <row r="33" spans="1:4" x14ac:dyDescent="0.2">
      <c r="A33" s="43">
        <v>6</v>
      </c>
      <c r="B33" s="42">
        <v>28</v>
      </c>
      <c r="C33" s="42">
        <v>28</v>
      </c>
      <c r="D33" s="42">
        <v>10</v>
      </c>
    </row>
    <row r="34" spans="1:4" x14ac:dyDescent="0.2">
      <c r="A34" s="43">
        <v>7</v>
      </c>
      <c r="B34" s="42">
        <v>31</v>
      </c>
      <c r="C34" s="42">
        <v>31</v>
      </c>
      <c r="D34" s="42">
        <v>11</v>
      </c>
    </row>
    <row r="35" spans="1:4" x14ac:dyDescent="0.2">
      <c r="A35" s="43">
        <v>8</v>
      </c>
      <c r="B35" s="42">
        <v>34</v>
      </c>
      <c r="C35" s="42">
        <v>34</v>
      </c>
      <c r="D35" s="42">
        <v>13</v>
      </c>
    </row>
    <row r="36" spans="1:4" x14ac:dyDescent="0.2">
      <c r="A36" s="43">
        <v>9</v>
      </c>
      <c r="B36" s="42">
        <v>37</v>
      </c>
      <c r="C36" s="42">
        <v>37</v>
      </c>
      <c r="D36" s="42">
        <v>14</v>
      </c>
    </row>
    <row r="37" spans="1:4" x14ac:dyDescent="0.2">
      <c r="A37" s="43">
        <v>10</v>
      </c>
      <c r="B37" s="42">
        <v>40</v>
      </c>
      <c r="C37" s="42">
        <v>40</v>
      </c>
      <c r="D37" s="42">
        <v>16</v>
      </c>
    </row>
    <row r="38" spans="1:4" x14ac:dyDescent="0.2">
      <c r="A38" s="43">
        <v>11</v>
      </c>
      <c r="B38" s="42">
        <v>43</v>
      </c>
      <c r="C38" s="42">
        <v>43</v>
      </c>
      <c r="D38" s="42">
        <v>17</v>
      </c>
    </row>
    <row r="39" spans="1:4" x14ac:dyDescent="0.2">
      <c r="A39" s="43">
        <v>12</v>
      </c>
      <c r="B39" s="42">
        <v>45</v>
      </c>
      <c r="C39" s="42">
        <v>45</v>
      </c>
      <c r="D39" s="42">
        <v>18</v>
      </c>
    </row>
    <row r="40" spans="1:4" x14ac:dyDescent="0.2">
      <c r="A40" s="43">
        <v>13</v>
      </c>
      <c r="B40" s="42">
        <v>48</v>
      </c>
      <c r="C40" s="42">
        <v>48</v>
      </c>
      <c r="D40" s="42">
        <v>20</v>
      </c>
    </row>
    <row r="41" spans="1:4" x14ac:dyDescent="0.2">
      <c r="A41" s="43">
        <v>14</v>
      </c>
      <c r="B41" s="42">
        <v>50</v>
      </c>
      <c r="C41" s="42">
        <v>50</v>
      </c>
      <c r="D41" s="42">
        <v>21</v>
      </c>
    </row>
    <row r="42" spans="1:4" x14ac:dyDescent="0.2">
      <c r="A42" s="43">
        <v>15</v>
      </c>
      <c r="B42" s="42">
        <v>52</v>
      </c>
      <c r="C42" s="42">
        <v>52</v>
      </c>
      <c r="D42" s="42">
        <v>22</v>
      </c>
    </row>
    <row r="43" spans="1:4" x14ac:dyDescent="0.2">
      <c r="A43" s="43">
        <v>16</v>
      </c>
      <c r="B43" s="42">
        <v>54</v>
      </c>
      <c r="C43" s="42">
        <v>54</v>
      </c>
      <c r="D43" s="42">
        <v>24</v>
      </c>
    </row>
    <row r="44" spans="1:4" x14ac:dyDescent="0.2">
      <c r="A44" s="43">
        <v>17</v>
      </c>
      <c r="B44" s="42">
        <v>55</v>
      </c>
      <c r="C44" s="42">
        <v>55</v>
      </c>
      <c r="D44" s="42">
        <v>25</v>
      </c>
    </row>
    <row r="45" spans="1:4" x14ac:dyDescent="0.2">
      <c r="A45" s="43">
        <v>18</v>
      </c>
      <c r="B45" s="42">
        <v>57</v>
      </c>
      <c r="C45" s="42">
        <v>57</v>
      </c>
      <c r="D45" s="42">
        <v>26</v>
      </c>
    </row>
    <row r="46" spans="1:4" x14ac:dyDescent="0.2">
      <c r="A46" s="43">
        <v>19</v>
      </c>
      <c r="B46" s="42">
        <v>59</v>
      </c>
      <c r="C46" s="42">
        <v>59</v>
      </c>
      <c r="D46" s="42">
        <v>27</v>
      </c>
    </row>
    <row r="47" spans="1:4" x14ac:dyDescent="0.2">
      <c r="A47" s="43">
        <v>20</v>
      </c>
      <c r="B47" s="42">
        <v>60</v>
      </c>
      <c r="C47" s="42">
        <v>60</v>
      </c>
      <c r="D47" s="42">
        <v>29</v>
      </c>
    </row>
    <row r="48" spans="1:4" x14ac:dyDescent="0.2">
      <c r="A48" s="43">
        <v>21</v>
      </c>
      <c r="B48" s="42">
        <v>62</v>
      </c>
      <c r="C48" s="42">
        <v>62</v>
      </c>
      <c r="D48" s="42">
        <v>30</v>
      </c>
    </row>
    <row r="49" spans="1:4" x14ac:dyDescent="0.2">
      <c r="A49" s="43">
        <v>22</v>
      </c>
      <c r="B49" s="42">
        <v>63</v>
      </c>
      <c r="C49" s="42">
        <v>63</v>
      </c>
      <c r="D49" s="42">
        <v>31</v>
      </c>
    </row>
    <row r="50" spans="1:4" x14ac:dyDescent="0.2">
      <c r="A50" s="43">
        <v>23</v>
      </c>
      <c r="B50" s="42">
        <v>64</v>
      </c>
      <c r="C50" s="42">
        <v>64</v>
      </c>
      <c r="D50" s="42">
        <v>32</v>
      </c>
    </row>
    <row r="51" spans="1:4" x14ac:dyDescent="0.2">
      <c r="A51" s="43">
        <v>24</v>
      </c>
      <c r="B51" s="42">
        <v>66</v>
      </c>
      <c r="C51" s="42">
        <v>66</v>
      </c>
      <c r="D51" s="42">
        <v>33</v>
      </c>
    </row>
    <row r="52" spans="1:4" x14ac:dyDescent="0.2">
      <c r="A52" s="43">
        <v>25</v>
      </c>
      <c r="B52" s="42">
        <v>67</v>
      </c>
      <c r="C52" s="42">
        <v>67</v>
      </c>
      <c r="D52" s="42">
        <v>34</v>
      </c>
    </row>
    <row r="53" spans="1:4" x14ac:dyDescent="0.2">
      <c r="A53" s="43">
        <v>26</v>
      </c>
      <c r="B53" s="42">
        <v>68</v>
      </c>
      <c r="C53" s="42">
        <v>68</v>
      </c>
      <c r="D53" s="42">
        <v>35</v>
      </c>
    </row>
    <row r="54" spans="1:4" x14ac:dyDescent="0.2">
      <c r="A54" s="43">
        <v>27</v>
      </c>
      <c r="B54" s="42">
        <v>69</v>
      </c>
      <c r="C54" s="42">
        <v>69</v>
      </c>
      <c r="D54" s="42">
        <v>37</v>
      </c>
    </row>
    <row r="55" spans="1:4" x14ac:dyDescent="0.2">
      <c r="A55" s="43">
        <v>28</v>
      </c>
      <c r="B55" s="42">
        <v>70</v>
      </c>
      <c r="C55" s="42">
        <v>70</v>
      </c>
      <c r="D55" s="42">
        <v>38</v>
      </c>
    </row>
    <row r="56" spans="1:4" x14ac:dyDescent="0.2">
      <c r="A56" s="43">
        <v>29</v>
      </c>
      <c r="B56" s="42">
        <v>71</v>
      </c>
      <c r="C56" s="42">
        <v>71</v>
      </c>
      <c r="D56" s="42">
        <v>39</v>
      </c>
    </row>
    <row r="57" spans="1:4" x14ac:dyDescent="0.2">
      <c r="A57" s="43">
        <v>30</v>
      </c>
      <c r="B57" s="42">
        <v>72</v>
      </c>
      <c r="C57" s="42">
        <v>72</v>
      </c>
      <c r="D57" s="42">
        <v>40</v>
      </c>
    </row>
    <row r="58" spans="1:4" x14ac:dyDescent="0.2">
      <c r="A58" s="43">
        <v>31</v>
      </c>
      <c r="B58" s="42">
        <v>73</v>
      </c>
      <c r="C58" s="42">
        <v>73</v>
      </c>
      <c r="D58" s="42">
        <v>41</v>
      </c>
    </row>
    <row r="59" spans="1:4" x14ac:dyDescent="0.2">
      <c r="A59" s="43">
        <v>32</v>
      </c>
      <c r="B59" s="42">
        <v>74</v>
      </c>
      <c r="C59" s="42">
        <v>74</v>
      </c>
      <c r="D59" s="42">
        <v>42</v>
      </c>
    </row>
    <row r="60" spans="1:4" x14ac:dyDescent="0.2">
      <c r="A60" s="43">
        <v>33</v>
      </c>
      <c r="B60" s="42">
        <v>75</v>
      </c>
      <c r="C60" s="42">
        <v>75</v>
      </c>
      <c r="D60" s="42">
        <v>43</v>
      </c>
    </row>
    <row r="61" spans="1:4" x14ac:dyDescent="0.2">
      <c r="A61" s="43">
        <v>34</v>
      </c>
      <c r="B61" s="42">
        <v>75</v>
      </c>
      <c r="C61" s="42">
        <v>75</v>
      </c>
      <c r="D61" s="42">
        <v>44</v>
      </c>
    </row>
    <row r="62" spans="1:4" x14ac:dyDescent="0.2">
      <c r="A62" s="43">
        <v>35</v>
      </c>
      <c r="B62" s="42">
        <v>76</v>
      </c>
      <c r="C62" s="42">
        <v>76</v>
      </c>
      <c r="D62" s="42">
        <v>45</v>
      </c>
    </row>
    <row r="63" spans="1:4" x14ac:dyDescent="0.2">
      <c r="A63" s="43">
        <v>36</v>
      </c>
      <c r="B63" s="42">
        <v>77</v>
      </c>
      <c r="C63" s="42">
        <v>77</v>
      </c>
      <c r="D63" s="42">
        <v>45</v>
      </c>
    </row>
    <row r="64" spans="1:4" x14ac:dyDescent="0.2">
      <c r="A64" s="43">
        <v>37</v>
      </c>
      <c r="B64" s="42">
        <v>77</v>
      </c>
      <c r="C64" s="42">
        <v>77</v>
      </c>
      <c r="D64" s="42">
        <v>46</v>
      </c>
    </row>
    <row r="65" spans="1:4" x14ac:dyDescent="0.2">
      <c r="A65" s="43">
        <v>38</v>
      </c>
      <c r="B65" s="42">
        <v>78</v>
      </c>
      <c r="C65" s="42">
        <v>78</v>
      </c>
      <c r="D65" s="42">
        <v>47</v>
      </c>
    </row>
    <row r="66" spans="1:4" x14ac:dyDescent="0.2">
      <c r="A66" s="43">
        <v>39</v>
      </c>
      <c r="B66" s="42">
        <v>79</v>
      </c>
      <c r="C66" s="42">
        <v>79</v>
      </c>
      <c r="D66" s="42">
        <v>48</v>
      </c>
    </row>
    <row r="67" spans="1:4" x14ac:dyDescent="0.2">
      <c r="A67" s="43">
        <v>40</v>
      </c>
      <c r="B67" s="42">
        <v>79</v>
      </c>
      <c r="C67" s="42">
        <v>79</v>
      </c>
      <c r="D67" s="42">
        <v>49</v>
      </c>
    </row>
    <row r="68" spans="1:4" x14ac:dyDescent="0.2">
      <c r="A68" s="43">
        <v>41</v>
      </c>
      <c r="B68" s="42">
        <v>80</v>
      </c>
      <c r="C68" s="42">
        <v>80</v>
      </c>
      <c r="D68" s="42">
        <v>50</v>
      </c>
    </row>
    <row r="69" spans="1:4" x14ac:dyDescent="0.2">
      <c r="A69" s="43">
        <v>42</v>
      </c>
      <c r="B69" s="42">
        <v>80</v>
      </c>
      <c r="C69" s="42">
        <v>80</v>
      </c>
      <c r="D69" s="42">
        <v>51</v>
      </c>
    </row>
    <row r="70" spans="1:4" x14ac:dyDescent="0.2">
      <c r="A70" s="43">
        <v>43</v>
      </c>
      <c r="B70" s="42">
        <v>81</v>
      </c>
      <c r="C70" s="42">
        <v>81</v>
      </c>
      <c r="D70" s="42">
        <v>52</v>
      </c>
    </row>
    <row r="71" spans="1:4" x14ac:dyDescent="0.2">
      <c r="A71" s="43">
        <v>44</v>
      </c>
      <c r="B71" s="42">
        <v>82</v>
      </c>
      <c r="C71" s="42">
        <v>82</v>
      </c>
      <c r="D71" s="42">
        <v>52</v>
      </c>
    </row>
    <row r="72" spans="1:4" x14ac:dyDescent="0.2">
      <c r="A72" s="43">
        <v>45</v>
      </c>
      <c r="B72" s="42">
        <v>82</v>
      </c>
      <c r="C72" s="42">
        <v>82</v>
      </c>
      <c r="D72" s="42">
        <v>53</v>
      </c>
    </row>
  </sheetData>
  <sheetProtection algorithmName="SHA-512" hashValue="uYqyqDHBiMFS7hHOgdYTUnm65FSutc1HG48+VfTRsCvpTqsMbPQsGW5LmlORt2fID+hWlUKuLKd8M+RuRcHXyw==" saltValue="MvFd2aPuVjbwQz9QCiv5ZA==" spinCount="100000" sheet="1" objects="1" scenarios="1"/>
  <conditionalFormatting sqref="A6:A21">
    <cfRule type="expression" dxfId="299" priority="11" stopIfTrue="1">
      <formula>MOD(ROW(),2)=0</formula>
    </cfRule>
    <cfRule type="expression" dxfId="298" priority="12" stopIfTrue="1">
      <formula>MOD(ROW(),2)&lt;&gt;0</formula>
    </cfRule>
  </conditionalFormatting>
  <conditionalFormatting sqref="A26:A72">
    <cfRule type="expression" dxfId="297" priority="15" stopIfTrue="1">
      <formula>MOD(ROW(),2)=0</formula>
    </cfRule>
    <cfRule type="expression" dxfId="296" priority="16" stopIfTrue="1">
      <formula>MOD(ROW(),2)&lt;&gt;0</formula>
    </cfRule>
  </conditionalFormatting>
  <conditionalFormatting sqref="B18:B19">
    <cfRule type="expression" dxfId="295" priority="1" stopIfTrue="1">
      <formula>MOD(ROW(),2)=0</formula>
    </cfRule>
    <cfRule type="expression" dxfId="294" priority="2" stopIfTrue="1">
      <formula>MOD(ROW(),2)&lt;&gt;0</formula>
    </cfRule>
  </conditionalFormatting>
  <conditionalFormatting sqref="B6:D17 C18:D19 B20:D21">
    <cfRule type="expression" dxfId="293" priority="13" stopIfTrue="1">
      <formula>MOD(ROW(),2)=0</formula>
    </cfRule>
    <cfRule type="expression" dxfId="292" priority="14" stopIfTrue="1">
      <formula>MOD(ROW(),2)&lt;&gt;0</formula>
    </cfRule>
  </conditionalFormatting>
  <conditionalFormatting sqref="B26:D72">
    <cfRule type="expression" dxfId="291" priority="17" stopIfTrue="1">
      <formula>MOD(ROW(),2)=0</formula>
    </cfRule>
    <cfRule type="expression" dxfId="290" priority="18" stopIfTrue="1">
      <formula>MOD(ROW(),2)&lt;&gt;0</formula>
    </cfRule>
  </conditionalFormatting>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B4328-6BC1-4C1F-B65E-2A9868CB3B37}">
  <sheetPr codeName="Sheet37"/>
  <dimension ref="A1:D37"/>
  <sheetViews>
    <sheetView showGridLines="0" workbookViewId="0">
      <selection activeCell="B10" sqref="B10"/>
    </sheetView>
  </sheetViews>
  <sheetFormatPr defaultRowHeight="12.75" x14ac:dyDescent="0.2"/>
  <cols>
    <col min="1" max="1" width="31.5703125" customWidth="1"/>
    <col min="2" max="4" width="22.5703125" customWidth="1"/>
  </cols>
  <sheetData>
    <row r="1" spans="1:4" s="1" customFormat="1" ht="20.25" x14ac:dyDescent="0.3">
      <c r="A1" s="2" t="s">
        <v>0</v>
      </c>
    </row>
    <row r="2" spans="1:4" s="1" customFormat="1" ht="15.75" x14ac:dyDescent="0.25">
      <c r="A2" s="30" t="s">
        <v>1</v>
      </c>
      <c r="B2" s="3" t="str">
        <f>wb_title</f>
        <v>LGPS_NI - Consolidated Factor Spreadsheet</v>
      </c>
    </row>
    <row r="3" spans="1:4" s="1" customFormat="1" ht="15.75" x14ac:dyDescent="0.25">
      <c r="A3" s="30" t="s">
        <v>2</v>
      </c>
      <c r="B3" s="3" t="str">
        <f>TABLE_FACTOR_TYPE_1 &amp; " - x-" &amp; TABLE_SERIES_NUMBER_1</f>
        <v>ERF - x-315</v>
      </c>
    </row>
    <row r="6" spans="1:4" x14ac:dyDescent="0.2">
      <c r="A6" s="40" t="s">
        <v>361</v>
      </c>
      <c r="B6" s="47" t="s">
        <v>362</v>
      </c>
      <c r="C6" s="47"/>
      <c r="D6" s="47"/>
    </row>
    <row r="7" spans="1:4" x14ac:dyDescent="0.2">
      <c r="A7" s="40" t="s">
        <v>363</v>
      </c>
      <c r="B7" s="47" t="s">
        <v>31</v>
      </c>
      <c r="C7" s="47"/>
      <c r="D7" s="47"/>
    </row>
    <row r="8" spans="1:4" x14ac:dyDescent="0.2">
      <c r="A8" s="40" t="s">
        <v>149</v>
      </c>
      <c r="B8" s="47" t="s">
        <v>239</v>
      </c>
      <c r="C8" s="47"/>
      <c r="D8" s="47"/>
    </row>
    <row r="9" spans="1:4" x14ac:dyDescent="0.2">
      <c r="A9" s="40" t="s">
        <v>150</v>
      </c>
      <c r="B9" s="47" t="s">
        <v>259</v>
      </c>
      <c r="C9" s="47"/>
      <c r="D9" s="47"/>
    </row>
    <row r="10" spans="1:4" ht="25.5" x14ac:dyDescent="0.2">
      <c r="A10" s="40" t="s">
        <v>6</v>
      </c>
      <c r="B10" s="47" t="s">
        <v>257</v>
      </c>
      <c r="C10" s="47"/>
      <c r="D10" s="47"/>
    </row>
    <row r="11" spans="1:4" x14ac:dyDescent="0.2">
      <c r="A11" s="40" t="s">
        <v>151</v>
      </c>
      <c r="B11" s="47" t="s">
        <v>236</v>
      </c>
      <c r="C11" s="47"/>
      <c r="D11" s="47"/>
    </row>
    <row r="12" spans="1:4" x14ac:dyDescent="0.2">
      <c r="A12" s="40" t="s">
        <v>152</v>
      </c>
      <c r="B12" s="47" t="s">
        <v>232</v>
      </c>
      <c r="C12" s="47"/>
      <c r="D12" s="47"/>
    </row>
    <row r="13" spans="1:4" x14ac:dyDescent="0.2">
      <c r="A13" s="40" t="s">
        <v>364</v>
      </c>
      <c r="B13" s="47">
        <v>0</v>
      </c>
      <c r="C13" s="47"/>
      <c r="D13" s="47"/>
    </row>
    <row r="14" spans="1:4" x14ac:dyDescent="0.2">
      <c r="A14" s="40" t="s">
        <v>154</v>
      </c>
      <c r="B14" s="47">
        <v>315</v>
      </c>
      <c r="C14" s="47"/>
      <c r="D14" s="47"/>
    </row>
    <row r="15" spans="1:4" x14ac:dyDescent="0.2">
      <c r="A15" s="40" t="s">
        <v>365</v>
      </c>
      <c r="B15" s="47" t="s">
        <v>258</v>
      </c>
      <c r="C15" s="47"/>
      <c r="D15" s="47"/>
    </row>
    <row r="16" spans="1:4" x14ac:dyDescent="0.2">
      <c r="A16" s="40" t="s">
        <v>156</v>
      </c>
      <c r="B16" s="47" t="s">
        <v>238</v>
      </c>
      <c r="C16" s="47"/>
      <c r="D16" s="47"/>
    </row>
    <row r="17" spans="1:4" x14ac:dyDescent="0.2">
      <c r="A17" s="41" t="s">
        <v>366</v>
      </c>
      <c r="B17" s="47"/>
      <c r="C17" s="47"/>
      <c r="D17" s="47"/>
    </row>
    <row r="18" spans="1:4" x14ac:dyDescent="0.2">
      <c r="A18" s="40" t="s">
        <v>158</v>
      </c>
      <c r="B18" s="48">
        <v>45072</v>
      </c>
      <c r="C18" s="48"/>
      <c r="D18" s="48"/>
    </row>
    <row r="19" spans="1:4" x14ac:dyDescent="0.2">
      <c r="A19" s="40" t="s">
        <v>159</v>
      </c>
      <c r="B19" s="48">
        <v>45015</v>
      </c>
      <c r="C19" s="48"/>
      <c r="D19" s="48"/>
    </row>
    <row r="20" spans="1:4" x14ac:dyDescent="0.2">
      <c r="A20" s="40" t="s">
        <v>160</v>
      </c>
      <c r="B20" s="47" t="s">
        <v>169</v>
      </c>
      <c r="C20" s="47"/>
      <c r="D20" s="47"/>
    </row>
    <row r="21" spans="1:4" x14ac:dyDescent="0.2">
      <c r="A21" s="40" t="s">
        <v>367</v>
      </c>
      <c r="B21" s="47" t="s">
        <v>83</v>
      </c>
      <c r="C21" s="47"/>
      <c r="D21" s="47"/>
    </row>
    <row r="23" spans="1:4" x14ac:dyDescent="0.2">
      <c r="A23" s="23" t="str">
        <f>HYPERLINK("#'Factor List'!A1", "Back to Factor List")</f>
        <v>Back to Factor List</v>
      </c>
      <c r="B23" s="23" t="str">
        <f>HYPERLINK("#'Assumptions'!A1", "Assumptions")</f>
        <v>Assumptions</v>
      </c>
    </row>
    <row r="26" spans="1:4" s="56" customFormat="1" ht="38.25" x14ac:dyDescent="0.2">
      <c r="A26" s="55" t="s">
        <v>232</v>
      </c>
      <c r="B26" s="55" t="s">
        <v>393</v>
      </c>
      <c r="C26" s="55" t="s">
        <v>394</v>
      </c>
      <c r="D26" s="55" t="s">
        <v>395</v>
      </c>
    </row>
    <row r="27" spans="1:4" x14ac:dyDescent="0.2">
      <c r="A27" s="43">
        <v>0</v>
      </c>
      <c r="B27" s="42">
        <v>0</v>
      </c>
      <c r="C27" s="42">
        <v>0</v>
      </c>
      <c r="D27" s="42">
        <v>0</v>
      </c>
    </row>
    <row r="28" spans="1:4" x14ac:dyDescent="0.2">
      <c r="A28" s="43">
        <v>1</v>
      </c>
      <c r="B28" s="42">
        <v>5</v>
      </c>
      <c r="C28" s="42">
        <v>5</v>
      </c>
      <c r="D28" s="42">
        <v>2</v>
      </c>
    </row>
    <row r="29" spans="1:4" x14ac:dyDescent="0.2">
      <c r="A29" s="43">
        <v>2</v>
      </c>
      <c r="B29" s="42">
        <v>10</v>
      </c>
      <c r="C29" s="42">
        <v>10</v>
      </c>
      <c r="D29" s="42">
        <v>3</v>
      </c>
    </row>
    <row r="30" spans="1:4" x14ac:dyDescent="0.2">
      <c r="A30" s="43">
        <v>3</v>
      </c>
      <c r="B30" s="42">
        <v>14</v>
      </c>
      <c r="C30" s="42">
        <v>14</v>
      </c>
      <c r="D30" s="42">
        <v>5</v>
      </c>
    </row>
    <row r="31" spans="1:4" x14ac:dyDescent="0.2">
      <c r="A31" s="43">
        <v>4</v>
      </c>
      <c r="B31" s="42">
        <v>18</v>
      </c>
      <c r="C31" s="42">
        <v>18</v>
      </c>
      <c r="D31" s="42">
        <v>7</v>
      </c>
    </row>
    <row r="32" spans="1:4" x14ac:dyDescent="0.2">
      <c r="A32" s="43">
        <v>5</v>
      </c>
      <c r="B32" s="42">
        <v>21</v>
      </c>
      <c r="C32" s="42">
        <v>21</v>
      </c>
      <c r="D32" s="42">
        <v>8</v>
      </c>
    </row>
    <row r="33" spans="1:4" x14ac:dyDescent="0.2">
      <c r="A33" s="43">
        <v>6</v>
      </c>
      <c r="B33" s="42">
        <v>25</v>
      </c>
      <c r="C33" s="42">
        <v>25</v>
      </c>
      <c r="D33" s="42">
        <v>10</v>
      </c>
    </row>
    <row r="34" spans="1:4" x14ac:dyDescent="0.2">
      <c r="A34" s="43">
        <v>7</v>
      </c>
      <c r="B34" s="42">
        <v>28</v>
      </c>
      <c r="C34" s="42">
        <v>28</v>
      </c>
      <c r="D34" s="42">
        <v>11</v>
      </c>
    </row>
    <row r="35" spans="1:4" x14ac:dyDescent="0.2">
      <c r="A35" s="43">
        <v>8</v>
      </c>
      <c r="B35" s="42">
        <v>31</v>
      </c>
      <c r="C35" s="42">
        <v>31</v>
      </c>
      <c r="D35" s="42">
        <v>13</v>
      </c>
    </row>
    <row r="36" spans="1:4" x14ac:dyDescent="0.2">
      <c r="A36" s="43">
        <v>9</v>
      </c>
      <c r="B36" s="42">
        <v>34</v>
      </c>
      <c r="C36" s="42">
        <v>34</v>
      </c>
      <c r="D36" s="42">
        <v>14</v>
      </c>
    </row>
    <row r="37" spans="1:4" x14ac:dyDescent="0.2">
      <c r="A37" s="43">
        <v>10</v>
      </c>
      <c r="B37" s="42">
        <v>36</v>
      </c>
      <c r="C37" s="42">
        <v>36</v>
      </c>
      <c r="D37" s="42">
        <v>16</v>
      </c>
    </row>
  </sheetData>
  <sheetProtection algorithmName="SHA-512" hashValue="VxirJunqObDnnvkiKHUauAZgNvF0MD5PGQJc3rfkNlP4t/v8G52REAzpZAL/JemI4Y9IWbQAodBKvrtOI8NjWA==" saltValue="TpN0C07ymd42+vr3tjmV+g==" spinCount="100000" sheet="1" objects="1" scenarios="1"/>
  <conditionalFormatting sqref="A6:A21">
    <cfRule type="expression" dxfId="289" priority="11" stopIfTrue="1">
      <formula>MOD(ROW(),2)=0</formula>
    </cfRule>
    <cfRule type="expression" dxfId="288" priority="12" stopIfTrue="1">
      <formula>MOD(ROW(),2)&lt;&gt;0</formula>
    </cfRule>
  </conditionalFormatting>
  <conditionalFormatting sqref="A26:A37">
    <cfRule type="expression" dxfId="287" priority="15" stopIfTrue="1">
      <formula>MOD(ROW(),2)=0</formula>
    </cfRule>
    <cfRule type="expression" dxfId="286" priority="16" stopIfTrue="1">
      <formula>MOD(ROW(),2)&lt;&gt;0</formula>
    </cfRule>
  </conditionalFormatting>
  <conditionalFormatting sqref="B18:B19">
    <cfRule type="expression" dxfId="285" priority="1" stopIfTrue="1">
      <formula>MOD(ROW(),2)=0</formula>
    </cfRule>
    <cfRule type="expression" dxfId="284" priority="2" stopIfTrue="1">
      <formula>MOD(ROW(),2)&lt;&gt;0</formula>
    </cfRule>
  </conditionalFormatting>
  <conditionalFormatting sqref="B6:D17 C18:D19 B20:D21">
    <cfRule type="expression" dxfId="283" priority="13" stopIfTrue="1">
      <formula>MOD(ROW(),2)=0</formula>
    </cfRule>
    <cfRule type="expression" dxfId="282" priority="14" stopIfTrue="1">
      <formula>MOD(ROW(),2)&lt;&gt;0</formula>
    </cfRule>
  </conditionalFormatting>
  <conditionalFormatting sqref="B26:D37">
    <cfRule type="expression" dxfId="281" priority="17" stopIfTrue="1">
      <formula>MOD(ROW(),2)=0</formula>
    </cfRule>
    <cfRule type="expression" dxfId="280" priority="18" stopIfTrue="1">
      <formula>MOD(ROW(),2)&lt;&gt;0</formula>
    </cfRule>
  </conditionalFormatting>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2D453-0EE9-405C-BE0E-7D0CB4C6E95F}">
  <sheetPr codeName="Sheet38"/>
  <dimension ref="A1:D40"/>
  <sheetViews>
    <sheetView showGridLines="0" workbookViewId="0">
      <selection activeCell="A6" sqref="A6"/>
    </sheetView>
  </sheetViews>
  <sheetFormatPr defaultRowHeight="12.75" x14ac:dyDescent="0.2"/>
  <cols>
    <col min="1" max="1" width="26.85546875" customWidth="1"/>
    <col min="2" max="2" width="18" customWidth="1"/>
    <col min="3" max="3" width="17.5703125" customWidth="1"/>
    <col min="4" max="4" width="18.140625" customWidth="1"/>
  </cols>
  <sheetData>
    <row r="1" spans="1:4" s="1" customFormat="1" ht="20.25" x14ac:dyDescent="0.3">
      <c r="A1" s="2" t="s">
        <v>0</v>
      </c>
    </row>
    <row r="2" spans="1:4" s="1" customFormat="1" ht="15.75" x14ac:dyDescent="0.25">
      <c r="A2" s="30" t="s">
        <v>1</v>
      </c>
      <c r="B2" s="3" t="str">
        <f>wb_title</f>
        <v>LGPS_NI - Consolidated Factor Spreadsheet</v>
      </c>
    </row>
    <row r="3" spans="1:4" s="1" customFormat="1" ht="15.75" x14ac:dyDescent="0.25">
      <c r="A3" s="30" t="s">
        <v>2</v>
      </c>
      <c r="B3" s="3" t="str">
        <f>TABLE_FACTOR_TYPE_1 &amp; " - x-" &amp; TABLE_SERIES_NUMBER_1</f>
        <v>ERF - x-401</v>
      </c>
    </row>
    <row r="6" spans="1:4" x14ac:dyDescent="0.2">
      <c r="A6" s="40" t="s">
        <v>361</v>
      </c>
      <c r="B6" s="47" t="s">
        <v>362</v>
      </c>
      <c r="C6" s="47"/>
      <c r="D6" s="47"/>
    </row>
    <row r="7" spans="1:4" x14ac:dyDescent="0.2">
      <c r="A7" s="40" t="s">
        <v>363</v>
      </c>
      <c r="B7" s="47" t="s">
        <v>31</v>
      </c>
      <c r="C7" s="47"/>
      <c r="D7" s="47"/>
    </row>
    <row r="8" spans="1:4" x14ac:dyDescent="0.2">
      <c r="A8" s="40" t="s">
        <v>149</v>
      </c>
      <c r="B8" s="47">
        <v>2015</v>
      </c>
      <c r="C8" s="47"/>
      <c r="D8" s="47"/>
    </row>
    <row r="9" spans="1:4" x14ac:dyDescent="0.2">
      <c r="A9" s="40" t="s">
        <v>150</v>
      </c>
      <c r="B9" s="47" t="s">
        <v>259</v>
      </c>
      <c r="C9" s="47"/>
      <c r="D9" s="47"/>
    </row>
    <row r="10" spans="1:4" x14ac:dyDescent="0.2">
      <c r="A10" s="40" t="s">
        <v>6</v>
      </c>
      <c r="B10" s="47" t="s">
        <v>260</v>
      </c>
      <c r="C10" s="47"/>
      <c r="D10" s="47"/>
    </row>
    <row r="11" spans="1:4" x14ac:dyDescent="0.2">
      <c r="A11" s="40" t="s">
        <v>151</v>
      </c>
      <c r="B11" s="47" t="s">
        <v>236</v>
      </c>
      <c r="C11" s="47"/>
      <c r="D11" s="47"/>
    </row>
    <row r="12" spans="1:4" x14ac:dyDescent="0.2">
      <c r="A12" s="40" t="s">
        <v>152</v>
      </c>
      <c r="B12" s="47" t="s">
        <v>232</v>
      </c>
      <c r="C12" s="47"/>
      <c r="D12" s="47"/>
    </row>
    <row r="13" spans="1:4" x14ac:dyDescent="0.2">
      <c r="A13" s="40" t="s">
        <v>364</v>
      </c>
      <c r="B13" s="47">
        <v>0</v>
      </c>
      <c r="C13" s="47"/>
      <c r="D13" s="47"/>
    </row>
    <row r="14" spans="1:4" x14ac:dyDescent="0.2">
      <c r="A14" s="40" t="s">
        <v>154</v>
      </c>
      <c r="B14" s="47">
        <v>401</v>
      </c>
      <c r="C14" s="47"/>
      <c r="D14" s="47"/>
    </row>
    <row r="15" spans="1:4" x14ac:dyDescent="0.2">
      <c r="A15" s="40" t="s">
        <v>365</v>
      </c>
      <c r="B15" s="47" t="s">
        <v>261</v>
      </c>
      <c r="C15" s="47"/>
      <c r="D15" s="47"/>
    </row>
    <row r="16" spans="1:4" x14ac:dyDescent="0.2">
      <c r="A16" s="40" t="s">
        <v>156</v>
      </c>
      <c r="B16" s="47" t="s">
        <v>262</v>
      </c>
      <c r="C16" s="47"/>
      <c r="D16" s="47"/>
    </row>
    <row r="17" spans="1:4" ht="25.5" x14ac:dyDescent="0.2">
      <c r="A17" s="41" t="s">
        <v>366</v>
      </c>
      <c r="B17" s="47"/>
      <c r="C17" s="47"/>
      <c r="D17" s="47"/>
    </row>
    <row r="18" spans="1:4" x14ac:dyDescent="0.2">
      <c r="A18" s="40" t="s">
        <v>158</v>
      </c>
      <c r="B18" s="48">
        <v>45107</v>
      </c>
      <c r="C18" s="48"/>
      <c r="D18" s="48"/>
    </row>
    <row r="19" spans="1:4" x14ac:dyDescent="0.2">
      <c r="A19" s="40" t="s">
        <v>159</v>
      </c>
      <c r="B19" s="48">
        <v>45132</v>
      </c>
      <c r="C19" s="48"/>
      <c r="D19" s="48"/>
    </row>
    <row r="20" spans="1:4" x14ac:dyDescent="0.2">
      <c r="A20" s="40" t="s">
        <v>160</v>
      </c>
      <c r="B20" s="47" t="s">
        <v>169</v>
      </c>
      <c r="C20" s="47"/>
      <c r="D20" s="47"/>
    </row>
    <row r="21" spans="1:4" x14ac:dyDescent="0.2">
      <c r="A21" s="40" t="s">
        <v>367</v>
      </c>
      <c r="B21" s="47"/>
      <c r="C21" s="47"/>
      <c r="D21" s="47"/>
    </row>
    <row r="23" spans="1:4" x14ac:dyDescent="0.2">
      <c r="A23" s="23" t="str">
        <f>HYPERLINK("#'Factor List'!A1", "Back to Factor List")</f>
        <v>Back to Factor List</v>
      </c>
      <c r="B23" s="23" t="str">
        <f>HYPERLINK("#'Assumptions'!A1", "Assumptions")</f>
        <v>Assumptions</v>
      </c>
    </row>
    <row r="26" spans="1:4" s="56" customFormat="1" ht="38.25" x14ac:dyDescent="0.2">
      <c r="A26" s="55" t="s">
        <v>232</v>
      </c>
      <c r="B26" s="55" t="s">
        <v>393</v>
      </c>
      <c r="C26" s="55" t="s">
        <v>394</v>
      </c>
      <c r="D26" s="55" t="s">
        <v>403</v>
      </c>
    </row>
    <row r="27" spans="1:4" x14ac:dyDescent="0.2">
      <c r="A27" s="43">
        <v>0</v>
      </c>
      <c r="B27" s="45">
        <v>0</v>
      </c>
      <c r="C27" s="45">
        <v>0</v>
      </c>
      <c r="D27" s="45">
        <v>0</v>
      </c>
    </row>
    <row r="28" spans="1:4" x14ac:dyDescent="0.2">
      <c r="A28" s="43">
        <v>1</v>
      </c>
      <c r="B28" s="45">
        <v>0.05</v>
      </c>
      <c r="C28" s="45">
        <v>0.05</v>
      </c>
      <c r="D28" s="45">
        <v>1.7000000000000001E-2</v>
      </c>
    </row>
    <row r="29" spans="1:4" x14ac:dyDescent="0.2">
      <c r="A29" s="43">
        <v>2</v>
      </c>
      <c r="B29" s="45">
        <v>9.5000000000000001E-2</v>
      </c>
      <c r="C29" s="45">
        <v>9.5000000000000001E-2</v>
      </c>
      <c r="D29" s="45">
        <v>3.3000000000000002E-2</v>
      </c>
    </row>
    <row r="30" spans="1:4" x14ac:dyDescent="0.2">
      <c r="A30" s="43">
        <v>3</v>
      </c>
      <c r="B30" s="45">
        <v>0.13800000000000001</v>
      </c>
      <c r="C30" s="45">
        <v>0.13800000000000001</v>
      </c>
      <c r="D30" s="45">
        <v>4.9000000000000002E-2</v>
      </c>
    </row>
    <row r="31" spans="1:4" x14ac:dyDescent="0.2">
      <c r="A31" s="43">
        <v>4</v>
      </c>
      <c r="B31" s="45">
        <v>0.17699999999999999</v>
      </c>
      <c r="C31" s="45">
        <v>0.17699999999999999</v>
      </c>
      <c r="D31" s="45">
        <v>6.5000000000000002E-2</v>
      </c>
    </row>
    <row r="32" spans="1:4" x14ac:dyDescent="0.2">
      <c r="A32" s="43">
        <v>5</v>
      </c>
      <c r="B32" s="45">
        <v>0.21299999999999999</v>
      </c>
      <c r="C32" s="45">
        <v>0.21299999999999999</v>
      </c>
      <c r="D32" s="45">
        <v>8.1000000000000003E-2</v>
      </c>
    </row>
    <row r="33" spans="1:4" x14ac:dyDescent="0.2">
      <c r="A33" s="43">
        <v>6</v>
      </c>
      <c r="B33" s="45">
        <v>0.247</v>
      </c>
      <c r="C33" s="45">
        <v>0.247</v>
      </c>
      <c r="D33" s="45">
        <v>9.6000000000000002E-2</v>
      </c>
    </row>
    <row r="34" spans="1:4" x14ac:dyDescent="0.2">
      <c r="A34" s="43">
        <v>7</v>
      </c>
      <c r="B34" s="45">
        <v>0.27900000000000003</v>
      </c>
      <c r="C34" s="45">
        <v>0.27900000000000003</v>
      </c>
      <c r="D34" s="45">
        <v>0.111</v>
      </c>
    </row>
    <row r="35" spans="1:4" x14ac:dyDescent="0.2">
      <c r="A35" s="43">
        <v>8</v>
      </c>
      <c r="B35" s="45">
        <v>0.308</v>
      </c>
      <c r="C35" s="45">
        <v>0.308</v>
      </c>
      <c r="D35" s="45">
        <v>0.126</v>
      </c>
    </row>
    <row r="36" spans="1:4" x14ac:dyDescent="0.2">
      <c r="A36" s="43">
        <v>9</v>
      </c>
      <c r="B36" s="45">
        <v>0.33500000000000002</v>
      </c>
      <c r="C36" s="45">
        <v>0.33500000000000002</v>
      </c>
      <c r="D36" s="45">
        <v>0.14099999999999999</v>
      </c>
    </row>
    <row r="37" spans="1:4" x14ac:dyDescent="0.2">
      <c r="A37" s="43">
        <v>10</v>
      </c>
      <c r="B37" s="45">
        <v>0.36099999999999999</v>
      </c>
      <c r="C37" s="45">
        <v>0.36099999999999999</v>
      </c>
      <c r="D37" s="45">
        <v>0.155</v>
      </c>
    </row>
    <row r="38" spans="1:4" x14ac:dyDescent="0.2">
      <c r="A38" s="43">
        <v>11</v>
      </c>
      <c r="B38" s="45">
        <v>0.40100000000000002</v>
      </c>
      <c r="C38" s="45">
        <v>0.40100000000000002</v>
      </c>
      <c r="D38" s="45"/>
    </row>
    <row r="39" spans="1:4" x14ac:dyDescent="0.2">
      <c r="A39" s="43">
        <v>12</v>
      </c>
      <c r="B39" s="45">
        <v>0.42399999999999999</v>
      </c>
      <c r="C39" s="45">
        <v>0.42399999999999999</v>
      </c>
      <c r="D39" s="45"/>
    </row>
    <row r="40" spans="1:4" x14ac:dyDescent="0.2">
      <c r="A40" s="43">
        <v>13</v>
      </c>
      <c r="B40" s="45">
        <v>0.44600000000000001</v>
      </c>
      <c r="C40" s="45">
        <v>0.44600000000000001</v>
      </c>
      <c r="D40" s="45"/>
    </row>
  </sheetData>
  <sheetProtection algorithmName="SHA-512" hashValue="W6tLEXIlHPtMaDDW/87MciM1e7H/ffTBhEtWhWM7CkUlZwRBOuTa7jlI5tyXjctOCTfPZv62RgUKvajT9l8sdQ==" saltValue="F8u7KRq7An1gSTZyLOxTHA==" spinCount="100000" sheet="1" objects="1" scenarios="1"/>
  <conditionalFormatting sqref="A6:A21">
    <cfRule type="expression" dxfId="279" priority="1" stopIfTrue="1">
      <formula>MOD(ROW(),2)=0</formula>
    </cfRule>
    <cfRule type="expression" dxfId="278" priority="2" stopIfTrue="1">
      <formula>MOD(ROW(),2)&lt;&gt;0</formula>
    </cfRule>
  </conditionalFormatting>
  <conditionalFormatting sqref="A26:A40">
    <cfRule type="expression" dxfId="277" priority="5" stopIfTrue="1">
      <formula>MOD(ROW(),2)=0</formula>
    </cfRule>
    <cfRule type="expression" dxfId="276" priority="6" stopIfTrue="1">
      <formula>MOD(ROW(),2)&lt;&gt;0</formula>
    </cfRule>
  </conditionalFormatting>
  <conditionalFormatting sqref="B6:D21">
    <cfRule type="expression" dxfId="275" priority="3" stopIfTrue="1">
      <formula>MOD(ROW(),2)=0</formula>
    </cfRule>
    <cfRule type="expression" dxfId="274" priority="4" stopIfTrue="1">
      <formula>MOD(ROW(),2)&lt;&gt;0</formula>
    </cfRule>
  </conditionalFormatting>
  <conditionalFormatting sqref="B26:D40">
    <cfRule type="expression" dxfId="273" priority="7" stopIfTrue="1">
      <formula>MOD(ROW(),2)=0</formula>
    </cfRule>
    <cfRule type="expression" dxfId="272" priority="8" stopIfTrue="1">
      <formula>MOD(ROW(),2)&lt;&gt;0</formula>
    </cfRule>
  </conditionalFormatting>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ED446-3407-44AB-BF19-1D7534C2DF57}">
  <sheetPr codeName="Sheet39"/>
  <dimension ref="A1:C36"/>
  <sheetViews>
    <sheetView showGridLines="0" workbookViewId="0">
      <selection activeCell="A6" sqref="A6"/>
    </sheetView>
  </sheetViews>
  <sheetFormatPr defaultRowHeight="12.75" x14ac:dyDescent="0.2"/>
  <cols>
    <col min="1" max="1" width="26.85546875" customWidth="1"/>
    <col min="2" max="2" width="23.85546875" customWidth="1"/>
    <col min="3" max="3" width="17.5703125" customWidth="1"/>
  </cols>
  <sheetData>
    <row r="1" spans="1:3" s="1" customFormat="1" ht="20.25" x14ac:dyDescent="0.3">
      <c r="A1" s="2" t="s">
        <v>0</v>
      </c>
    </row>
    <row r="2" spans="1:3" s="1" customFormat="1" ht="15.75" x14ac:dyDescent="0.25">
      <c r="A2" s="30" t="s">
        <v>1</v>
      </c>
      <c r="B2" s="3" t="str">
        <f>wb_title</f>
        <v>LGPS_NI - Consolidated Factor Spreadsheet</v>
      </c>
    </row>
    <row r="3" spans="1:3" s="1" customFormat="1" ht="15.75" x14ac:dyDescent="0.25">
      <c r="A3" s="30" t="s">
        <v>2</v>
      </c>
      <c r="B3" s="3" t="str">
        <f>TABLE_FACTOR_TYPE_1 &amp; " - x-" &amp; TABLE_SERIES_NUMBER_1</f>
        <v>LRF - x-402</v>
      </c>
    </row>
    <row r="6" spans="1:3" x14ac:dyDescent="0.2">
      <c r="A6" s="40" t="s">
        <v>361</v>
      </c>
      <c r="B6" s="47" t="s">
        <v>362</v>
      </c>
      <c r="C6" s="47"/>
    </row>
    <row r="7" spans="1:3" x14ac:dyDescent="0.2">
      <c r="A7" s="40" t="s">
        <v>363</v>
      </c>
      <c r="B7" s="47" t="s">
        <v>31</v>
      </c>
      <c r="C7" s="47"/>
    </row>
    <row r="8" spans="1:3" x14ac:dyDescent="0.2">
      <c r="A8" s="40" t="s">
        <v>149</v>
      </c>
      <c r="B8" s="47">
        <v>2015</v>
      </c>
      <c r="C8" s="47"/>
    </row>
    <row r="9" spans="1:3" x14ac:dyDescent="0.2">
      <c r="A9" s="40" t="s">
        <v>150</v>
      </c>
      <c r="B9" s="47" t="s">
        <v>263</v>
      </c>
      <c r="C9" s="47"/>
    </row>
    <row r="10" spans="1:3" ht="25.5" x14ac:dyDescent="0.2">
      <c r="A10" s="40" t="s">
        <v>6</v>
      </c>
      <c r="B10" s="47" t="s">
        <v>264</v>
      </c>
      <c r="C10" s="47"/>
    </row>
    <row r="11" spans="1:3" x14ac:dyDescent="0.2">
      <c r="A11" s="40" t="s">
        <v>151</v>
      </c>
      <c r="B11" s="47" t="s">
        <v>253</v>
      </c>
      <c r="C11" s="47"/>
    </row>
    <row r="12" spans="1:3" x14ac:dyDescent="0.2">
      <c r="A12" s="40" t="s">
        <v>152</v>
      </c>
      <c r="B12" s="47" t="s">
        <v>265</v>
      </c>
      <c r="C12" s="47"/>
    </row>
    <row r="13" spans="1:3" x14ac:dyDescent="0.2">
      <c r="A13" s="40" t="s">
        <v>364</v>
      </c>
      <c r="B13" s="47">
        <v>0</v>
      </c>
      <c r="C13" s="47"/>
    </row>
    <row r="14" spans="1:3" x14ac:dyDescent="0.2">
      <c r="A14" s="40" t="s">
        <v>154</v>
      </c>
      <c r="B14" s="47">
        <v>402</v>
      </c>
      <c r="C14" s="47"/>
    </row>
    <row r="15" spans="1:3" x14ac:dyDescent="0.2">
      <c r="A15" s="40" t="s">
        <v>365</v>
      </c>
      <c r="B15" s="47" t="s">
        <v>266</v>
      </c>
      <c r="C15" s="47"/>
    </row>
    <row r="16" spans="1:3" x14ac:dyDescent="0.2">
      <c r="A16" s="40" t="s">
        <v>156</v>
      </c>
      <c r="B16" s="47" t="s">
        <v>267</v>
      </c>
      <c r="C16" s="47"/>
    </row>
    <row r="17" spans="1:3" ht="25.5" x14ac:dyDescent="0.2">
      <c r="A17" s="41" t="s">
        <v>366</v>
      </c>
      <c r="B17" s="47"/>
      <c r="C17" s="47"/>
    </row>
    <row r="18" spans="1:3" x14ac:dyDescent="0.2">
      <c r="A18" s="40" t="s">
        <v>158</v>
      </c>
      <c r="B18" s="48">
        <v>45107</v>
      </c>
      <c r="C18" s="48"/>
    </row>
    <row r="19" spans="1:3" x14ac:dyDescent="0.2">
      <c r="A19" s="40" t="s">
        <v>159</v>
      </c>
      <c r="B19" s="48">
        <v>45174</v>
      </c>
      <c r="C19" s="48"/>
    </row>
    <row r="20" spans="1:3" x14ac:dyDescent="0.2">
      <c r="A20" s="40" t="s">
        <v>160</v>
      </c>
      <c r="B20" s="47" t="s">
        <v>169</v>
      </c>
      <c r="C20" s="47"/>
    </row>
    <row r="21" spans="1:3" x14ac:dyDescent="0.2">
      <c r="A21" s="40" t="s">
        <v>367</v>
      </c>
      <c r="B21" s="47"/>
      <c r="C21" s="47"/>
    </row>
    <row r="23" spans="1:3" x14ac:dyDescent="0.2">
      <c r="A23" s="23" t="str">
        <f>HYPERLINK("#'Factor List'!A1", "Back to Factor List")</f>
        <v>Back to Factor List</v>
      </c>
      <c r="B23" s="23" t="str">
        <f>HYPERLINK("#'Assumptions'!A1", "Assumptions")</f>
        <v>Assumptions</v>
      </c>
    </row>
    <row r="26" spans="1:3" s="56" customFormat="1" ht="25.5" x14ac:dyDescent="0.2">
      <c r="A26" s="55" t="s">
        <v>265</v>
      </c>
      <c r="B26" s="55" t="s">
        <v>404</v>
      </c>
      <c r="C26" s="55" t="s">
        <v>405</v>
      </c>
    </row>
    <row r="27" spans="1:3" x14ac:dyDescent="0.2">
      <c r="A27" s="43">
        <v>1</v>
      </c>
      <c r="B27" s="46">
        <v>1E-4</v>
      </c>
      <c r="C27" s="46">
        <v>0</v>
      </c>
    </row>
    <row r="28" spans="1:3" x14ac:dyDescent="0.2">
      <c r="A28" s="43">
        <v>2</v>
      </c>
      <c r="B28" s="46">
        <v>1.1E-4</v>
      </c>
      <c r="C28" s="46">
        <v>0</v>
      </c>
    </row>
    <row r="29" spans="1:3" x14ac:dyDescent="0.2">
      <c r="A29" s="43">
        <v>3</v>
      </c>
      <c r="B29" s="46">
        <v>1.2E-4</v>
      </c>
      <c r="C29" s="46">
        <v>0</v>
      </c>
    </row>
    <row r="30" spans="1:3" x14ac:dyDescent="0.2">
      <c r="A30" s="43">
        <v>4</v>
      </c>
      <c r="B30" s="46">
        <v>1.2999999999999999E-4</v>
      </c>
      <c r="C30" s="46">
        <v>0</v>
      </c>
    </row>
    <row r="31" spans="1:3" x14ac:dyDescent="0.2">
      <c r="A31" s="43">
        <v>5</v>
      </c>
      <c r="B31" s="46">
        <v>1.4999999999999999E-4</v>
      </c>
      <c r="C31" s="46">
        <v>0</v>
      </c>
    </row>
    <row r="32" spans="1:3" x14ac:dyDescent="0.2">
      <c r="A32" s="43">
        <v>6</v>
      </c>
      <c r="B32" s="46">
        <v>1.6000000000000001E-4</v>
      </c>
      <c r="C32" s="46">
        <v>0</v>
      </c>
    </row>
    <row r="33" spans="1:3" x14ac:dyDescent="0.2">
      <c r="A33" s="43">
        <v>7</v>
      </c>
      <c r="B33" s="46">
        <v>1.8000000000000001E-4</v>
      </c>
      <c r="C33" s="46">
        <v>0</v>
      </c>
    </row>
    <row r="34" spans="1:3" x14ac:dyDescent="0.2">
      <c r="A34" s="43">
        <v>8</v>
      </c>
      <c r="B34" s="46">
        <v>2.0000000000000001E-4</v>
      </c>
      <c r="C34" s="46">
        <v>0</v>
      </c>
    </row>
    <row r="35" spans="1:3" x14ac:dyDescent="0.2">
      <c r="A35" s="43">
        <v>9</v>
      </c>
      <c r="B35" s="46">
        <v>2.2000000000000001E-4</v>
      </c>
      <c r="C35" s="46">
        <v>0</v>
      </c>
    </row>
    <row r="36" spans="1:3" x14ac:dyDescent="0.2">
      <c r="A36" s="43">
        <v>10</v>
      </c>
      <c r="B36" s="46">
        <v>2.5000000000000001E-4</v>
      </c>
      <c r="C36" s="46">
        <v>0</v>
      </c>
    </row>
  </sheetData>
  <sheetProtection algorithmName="SHA-512" hashValue="HjbuqeiLqodoYm1J2mocuhdLotEm+2FWPtUC9E1XgXb4p4g365njasqfgopg2KWToGwCdHYfzl0mAJZM65C+pA==" saltValue="QjH01jqzc1a1hvi3rSP98Q==" spinCount="100000" sheet="1" objects="1" scenarios="1"/>
  <conditionalFormatting sqref="A6:A21">
    <cfRule type="expression" dxfId="271" priority="1" stopIfTrue="1">
      <formula>MOD(ROW(),2)=0</formula>
    </cfRule>
    <cfRule type="expression" dxfId="270" priority="2" stopIfTrue="1">
      <formula>MOD(ROW(),2)&lt;&gt;0</formula>
    </cfRule>
  </conditionalFormatting>
  <conditionalFormatting sqref="A26:A36">
    <cfRule type="expression" dxfId="269" priority="5" stopIfTrue="1">
      <formula>MOD(ROW(),2)=0</formula>
    </cfRule>
    <cfRule type="expression" dxfId="268" priority="6" stopIfTrue="1">
      <formula>MOD(ROW(),2)&lt;&gt;0</formula>
    </cfRule>
  </conditionalFormatting>
  <conditionalFormatting sqref="B6:C21">
    <cfRule type="expression" dxfId="267" priority="3" stopIfTrue="1">
      <formula>MOD(ROW(),2)=0</formula>
    </cfRule>
    <cfRule type="expression" dxfId="266" priority="4" stopIfTrue="1">
      <formula>MOD(ROW(),2)&lt;&gt;0</formula>
    </cfRule>
  </conditionalFormatting>
  <conditionalFormatting sqref="B26:C36">
    <cfRule type="expression" dxfId="265" priority="7" stopIfTrue="1">
      <formula>MOD(ROW(),2)=0</formula>
    </cfRule>
    <cfRule type="expression" dxfId="264" priority="8" stopIfTrue="1">
      <formula>MOD(ROW(),2)&lt;&gt;0</formula>
    </cfRule>
  </conditionalFormatting>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768E4-A4F8-4BF0-A258-D32A060C6262}">
  <sheetPr codeName="Sheet40"/>
  <dimension ref="A1:H72"/>
  <sheetViews>
    <sheetView showGridLines="0" workbookViewId="0">
      <selection activeCell="A6" sqref="A6"/>
    </sheetView>
  </sheetViews>
  <sheetFormatPr defaultRowHeight="12.75" x14ac:dyDescent="0.2"/>
  <cols>
    <col min="1" max="1" width="33.85546875" customWidth="1"/>
    <col min="2" max="2" width="20.140625" customWidth="1"/>
    <col min="3" max="3" width="27.140625" customWidth="1"/>
    <col min="6" max="6" width="32.85546875" customWidth="1"/>
    <col min="7" max="7" width="20" customWidth="1"/>
    <col min="8" max="8" width="29" customWidth="1"/>
  </cols>
  <sheetData>
    <row r="1" spans="1:8" s="1" customFormat="1" ht="20.25" x14ac:dyDescent="0.3">
      <c r="A1" s="2" t="s">
        <v>0</v>
      </c>
    </row>
    <row r="2" spans="1:8" s="1" customFormat="1" ht="15.75" x14ac:dyDescent="0.25">
      <c r="A2" s="30" t="s">
        <v>1</v>
      </c>
      <c r="B2" s="3" t="str">
        <f>wb_title</f>
        <v>LGPS_NI - Consolidated Factor Spreadsheet</v>
      </c>
    </row>
    <row r="3" spans="1:8" s="1" customFormat="1" ht="15.75" x14ac:dyDescent="0.25">
      <c r="A3" s="30" t="s">
        <v>2</v>
      </c>
      <c r="B3" s="3" t="str">
        <f>TABLE_FACTOR_TYPE_1 &amp; " - x-" &amp; TABLE_SERIES_NUMBER_1</f>
        <v>Triv Comm - x-501</v>
      </c>
    </row>
    <row r="6" spans="1:8" x14ac:dyDescent="0.2">
      <c r="A6" s="40" t="s">
        <v>361</v>
      </c>
      <c r="B6" s="47" t="s">
        <v>362</v>
      </c>
      <c r="C6" s="47"/>
      <c r="F6" s="40" t="s">
        <v>361</v>
      </c>
      <c r="G6" s="47" t="s">
        <v>362</v>
      </c>
      <c r="H6" s="47"/>
    </row>
    <row r="7" spans="1:8" x14ac:dyDescent="0.2">
      <c r="A7" s="40" t="s">
        <v>363</v>
      </c>
      <c r="B7" s="47" t="s">
        <v>31</v>
      </c>
      <c r="C7" s="47"/>
      <c r="F7" s="40" t="s">
        <v>363</v>
      </c>
      <c r="G7" s="47" t="s">
        <v>31</v>
      </c>
      <c r="H7" s="47"/>
    </row>
    <row r="8" spans="1:8" x14ac:dyDescent="0.2">
      <c r="A8" s="40" t="s">
        <v>149</v>
      </c>
      <c r="B8" s="47" t="s">
        <v>162</v>
      </c>
      <c r="C8" s="47"/>
      <c r="F8" s="40" t="s">
        <v>149</v>
      </c>
      <c r="G8" s="47" t="s">
        <v>162</v>
      </c>
      <c r="H8" s="47"/>
    </row>
    <row r="9" spans="1:8" x14ac:dyDescent="0.2">
      <c r="A9" s="40" t="s">
        <v>150</v>
      </c>
      <c r="B9" s="47" t="s">
        <v>268</v>
      </c>
      <c r="C9" s="47"/>
      <c r="F9" s="40" t="s">
        <v>150</v>
      </c>
      <c r="G9" s="47" t="s">
        <v>268</v>
      </c>
      <c r="H9" s="47"/>
    </row>
    <row r="10" spans="1:8" x14ac:dyDescent="0.2">
      <c r="A10" s="40" t="s">
        <v>6</v>
      </c>
      <c r="B10" s="47" t="s">
        <v>406</v>
      </c>
      <c r="C10" s="47"/>
      <c r="F10" s="40" t="s">
        <v>6</v>
      </c>
      <c r="G10" s="47" t="s">
        <v>407</v>
      </c>
      <c r="H10" s="47"/>
    </row>
    <row r="11" spans="1:8" x14ac:dyDescent="0.2">
      <c r="A11" s="40" t="s">
        <v>151</v>
      </c>
      <c r="B11" s="47" t="s">
        <v>165</v>
      </c>
      <c r="C11" s="47"/>
      <c r="F11" s="40" t="s">
        <v>151</v>
      </c>
      <c r="G11" s="47" t="s">
        <v>170</v>
      </c>
      <c r="H11" s="47"/>
    </row>
    <row r="12" spans="1:8" x14ac:dyDescent="0.2">
      <c r="A12" s="40" t="s">
        <v>152</v>
      </c>
      <c r="B12" s="47" t="s">
        <v>270</v>
      </c>
      <c r="C12" s="47"/>
      <c r="F12" s="40" t="s">
        <v>152</v>
      </c>
      <c r="G12" s="47" t="s">
        <v>270</v>
      </c>
      <c r="H12" s="47"/>
    </row>
    <row r="13" spans="1:8" x14ac:dyDescent="0.2">
      <c r="A13" s="40" t="s">
        <v>364</v>
      </c>
      <c r="B13" s="47">
        <v>0</v>
      </c>
      <c r="C13" s="47"/>
      <c r="F13" s="40" t="s">
        <v>364</v>
      </c>
      <c r="G13" s="47">
        <v>0</v>
      </c>
      <c r="H13" s="47"/>
    </row>
    <row r="14" spans="1:8" x14ac:dyDescent="0.2">
      <c r="A14" s="40" t="s">
        <v>154</v>
      </c>
      <c r="B14" s="47">
        <v>501</v>
      </c>
      <c r="C14" s="47"/>
      <c r="F14" s="40" t="s">
        <v>154</v>
      </c>
      <c r="G14" s="47">
        <v>501</v>
      </c>
      <c r="H14" s="47"/>
    </row>
    <row r="15" spans="1:8" x14ac:dyDescent="0.2">
      <c r="A15" s="40" t="s">
        <v>365</v>
      </c>
      <c r="B15" s="47" t="s">
        <v>271</v>
      </c>
      <c r="C15" s="47"/>
      <c r="F15" s="40" t="s">
        <v>365</v>
      </c>
      <c r="G15" s="47" t="s">
        <v>273</v>
      </c>
      <c r="H15" s="47"/>
    </row>
    <row r="16" spans="1:8" x14ac:dyDescent="0.2">
      <c r="A16" s="40" t="s">
        <v>156</v>
      </c>
      <c r="B16" s="47" t="s">
        <v>234</v>
      </c>
      <c r="C16" s="47"/>
      <c r="F16" s="40" t="s">
        <v>156</v>
      </c>
      <c r="G16" s="47" t="s">
        <v>234</v>
      </c>
      <c r="H16" s="47"/>
    </row>
    <row r="17" spans="1:8" x14ac:dyDescent="0.2">
      <c r="A17" s="41" t="s">
        <v>366</v>
      </c>
      <c r="B17" s="47"/>
      <c r="C17" s="47"/>
      <c r="F17" s="41" t="s">
        <v>366</v>
      </c>
      <c r="G17" s="47"/>
      <c r="H17" s="47"/>
    </row>
    <row r="18" spans="1:8" x14ac:dyDescent="0.2">
      <c r="A18" s="40" t="s">
        <v>158</v>
      </c>
      <c r="B18" s="48">
        <v>45134</v>
      </c>
      <c r="C18" s="48"/>
      <c r="F18" s="40" t="s">
        <v>158</v>
      </c>
      <c r="G18" s="48">
        <v>45134</v>
      </c>
      <c r="H18" s="48"/>
    </row>
    <row r="19" spans="1:8" x14ac:dyDescent="0.2">
      <c r="A19" s="40" t="s">
        <v>159</v>
      </c>
      <c r="B19" s="48">
        <v>45154</v>
      </c>
      <c r="C19" s="48"/>
      <c r="F19" s="40" t="s">
        <v>159</v>
      </c>
      <c r="G19" s="48">
        <v>45154</v>
      </c>
      <c r="H19" s="48"/>
    </row>
    <row r="20" spans="1:8" x14ac:dyDescent="0.2">
      <c r="A20" s="40" t="s">
        <v>160</v>
      </c>
      <c r="B20" s="47" t="s">
        <v>169</v>
      </c>
      <c r="C20" s="47"/>
      <c r="F20" s="40" t="s">
        <v>160</v>
      </c>
      <c r="G20" s="47" t="s">
        <v>169</v>
      </c>
      <c r="H20" s="47"/>
    </row>
    <row r="21" spans="1:8" x14ac:dyDescent="0.2">
      <c r="A21" s="40" t="s">
        <v>367</v>
      </c>
      <c r="B21" s="47"/>
      <c r="C21" s="47"/>
      <c r="F21" s="40" t="s">
        <v>367</v>
      </c>
      <c r="G21" s="47"/>
      <c r="H21" s="47"/>
    </row>
    <row r="23" spans="1:8" x14ac:dyDescent="0.2">
      <c r="A23" s="23" t="str">
        <f>HYPERLINK("#'Factor List'!A1", "Back to Factor List")</f>
        <v>Back to Factor List</v>
      </c>
      <c r="B23" s="23" t="str">
        <f>HYPERLINK("#'Assumptions'!A1", "Assumptions")</f>
        <v>Assumptions</v>
      </c>
    </row>
    <row r="26" spans="1:8" s="56" customFormat="1" ht="38.25" x14ac:dyDescent="0.2">
      <c r="A26" s="55" t="s">
        <v>368</v>
      </c>
      <c r="B26" s="55" t="s">
        <v>408</v>
      </c>
      <c r="C26" s="55" t="s">
        <v>409</v>
      </c>
      <c r="F26" s="55" t="s">
        <v>368</v>
      </c>
      <c r="G26" s="55" t="s">
        <v>408</v>
      </c>
      <c r="H26" s="55" t="s">
        <v>409</v>
      </c>
    </row>
    <row r="27" spans="1:8" x14ac:dyDescent="0.2">
      <c r="A27" s="43">
        <v>55</v>
      </c>
      <c r="B27" s="44">
        <v>24.53</v>
      </c>
      <c r="C27" s="44">
        <v>2.56</v>
      </c>
      <c r="F27" s="43">
        <v>55</v>
      </c>
      <c r="G27" s="44">
        <v>24.53</v>
      </c>
      <c r="H27" s="44">
        <v>2.56</v>
      </c>
    </row>
    <row r="28" spans="1:8" x14ac:dyDescent="0.2">
      <c r="A28" s="43">
        <v>56</v>
      </c>
      <c r="B28" s="44">
        <v>23.95</v>
      </c>
      <c r="C28" s="44">
        <v>2.58</v>
      </c>
      <c r="F28" s="43">
        <v>56</v>
      </c>
      <c r="G28" s="44">
        <v>23.95</v>
      </c>
      <c r="H28" s="44">
        <v>2.58</v>
      </c>
    </row>
    <row r="29" spans="1:8" x14ac:dyDescent="0.2">
      <c r="A29" s="43">
        <v>57</v>
      </c>
      <c r="B29" s="44">
        <v>23.37</v>
      </c>
      <c r="C29" s="44">
        <v>2.59</v>
      </c>
      <c r="F29" s="43">
        <v>57</v>
      </c>
      <c r="G29" s="44">
        <v>23.37</v>
      </c>
      <c r="H29" s="44">
        <v>2.59</v>
      </c>
    </row>
    <row r="30" spans="1:8" x14ac:dyDescent="0.2">
      <c r="A30" s="43">
        <v>58</v>
      </c>
      <c r="B30" s="44">
        <v>22.78</v>
      </c>
      <c r="C30" s="44">
        <v>2.61</v>
      </c>
      <c r="F30" s="43">
        <v>58</v>
      </c>
      <c r="G30" s="44">
        <v>22.78</v>
      </c>
      <c r="H30" s="44">
        <v>2.61</v>
      </c>
    </row>
    <row r="31" spans="1:8" x14ac:dyDescent="0.2">
      <c r="A31" s="43">
        <v>59</v>
      </c>
      <c r="B31" s="44">
        <v>22.19</v>
      </c>
      <c r="C31" s="44">
        <v>2.63</v>
      </c>
      <c r="F31" s="43">
        <v>59</v>
      </c>
      <c r="G31" s="44">
        <v>22.19</v>
      </c>
      <c r="H31" s="44">
        <v>2.63</v>
      </c>
    </row>
    <row r="32" spans="1:8" x14ac:dyDescent="0.2">
      <c r="A32" s="43">
        <v>60</v>
      </c>
      <c r="B32" s="44">
        <v>21.59</v>
      </c>
      <c r="C32" s="44">
        <v>2.64</v>
      </c>
      <c r="F32" s="43">
        <v>60</v>
      </c>
      <c r="G32" s="44">
        <v>21.59</v>
      </c>
      <c r="H32" s="44">
        <v>2.64</v>
      </c>
    </row>
    <row r="33" spans="1:8" x14ac:dyDescent="0.2">
      <c r="A33" s="43">
        <v>61</v>
      </c>
      <c r="B33" s="44">
        <v>20.99</v>
      </c>
      <c r="C33" s="44">
        <v>2.65</v>
      </c>
      <c r="F33" s="43">
        <v>61</v>
      </c>
      <c r="G33" s="44">
        <v>20.99</v>
      </c>
      <c r="H33" s="44">
        <v>2.65</v>
      </c>
    </row>
    <row r="34" spans="1:8" x14ac:dyDescent="0.2">
      <c r="A34" s="43">
        <v>62</v>
      </c>
      <c r="B34" s="44">
        <v>20.39</v>
      </c>
      <c r="C34" s="44">
        <v>2.66</v>
      </c>
      <c r="F34" s="43">
        <v>62</v>
      </c>
      <c r="G34" s="44">
        <v>20.39</v>
      </c>
      <c r="H34" s="44">
        <v>2.66</v>
      </c>
    </row>
    <row r="35" spans="1:8" x14ac:dyDescent="0.2">
      <c r="A35" s="43">
        <v>63</v>
      </c>
      <c r="B35" s="44">
        <v>19.78</v>
      </c>
      <c r="C35" s="44">
        <v>2.67</v>
      </c>
      <c r="F35" s="43">
        <v>63</v>
      </c>
      <c r="G35" s="44">
        <v>19.78</v>
      </c>
      <c r="H35" s="44">
        <v>2.67</v>
      </c>
    </row>
    <row r="36" spans="1:8" x14ac:dyDescent="0.2">
      <c r="A36" s="43">
        <v>64</v>
      </c>
      <c r="B36" s="44">
        <v>19.18</v>
      </c>
      <c r="C36" s="44">
        <v>2.68</v>
      </c>
      <c r="F36" s="43">
        <v>64</v>
      </c>
      <c r="G36" s="44">
        <v>19.18</v>
      </c>
      <c r="H36" s="44">
        <v>2.68</v>
      </c>
    </row>
    <row r="37" spans="1:8" x14ac:dyDescent="0.2">
      <c r="A37" s="43">
        <v>65</v>
      </c>
      <c r="B37" s="44">
        <v>18.53</v>
      </c>
      <c r="C37" s="44">
        <v>2.67</v>
      </c>
      <c r="F37" s="43">
        <v>65</v>
      </c>
      <c r="G37" s="44">
        <v>18.53</v>
      </c>
      <c r="H37" s="44">
        <v>2.67</v>
      </c>
    </row>
    <row r="38" spans="1:8" x14ac:dyDescent="0.2">
      <c r="A38" s="43">
        <v>66</v>
      </c>
      <c r="B38" s="44">
        <v>17.850000000000001</v>
      </c>
      <c r="C38" s="44">
        <v>2.66</v>
      </c>
      <c r="F38" s="43">
        <v>66</v>
      </c>
      <c r="G38" s="44">
        <v>17.850000000000001</v>
      </c>
      <c r="H38" s="44">
        <v>2.66</v>
      </c>
    </row>
    <row r="39" spans="1:8" x14ac:dyDescent="0.2">
      <c r="A39" s="43">
        <v>67</v>
      </c>
      <c r="B39" s="44">
        <v>17.16</v>
      </c>
      <c r="C39" s="44">
        <v>2.64</v>
      </c>
      <c r="F39" s="43">
        <v>67</v>
      </c>
      <c r="G39" s="44">
        <v>17.16</v>
      </c>
      <c r="H39" s="44">
        <v>2.64</v>
      </c>
    </row>
    <row r="40" spans="1:8" x14ac:dyDescent="0.2">
      <c r="A40" s="43">
        <v>68</v>
      </c>
      <c r="B40" s="44">
        <v>16.47</v>
      </c>
      <c r="C40" s="44">
        <v>2.61</v>
      </c>
      <c r="F40" s="43">
        <v>68</v>
      </c>
      <c r="G40" s="44">
        <v>16.47</v>
      </c>
      <c r="H40" s="44">
        <v>2.61</v>
      </c>
    </row>
    <row r="41" spans="1:8" x14ac:dyDescent="0.2">
      <c r="A41" s="43">
        <v>69</v>
      </c>
      <c r="B41" s="44">
        <v>15.78</v>
      </c>
      <c r="C41" s="44">
        <v>2.58</v>
      </c>
      <c r="F41" s="43">
        <v>69</v>
      </c>
      <c r="G41" s="44">
        <v>15.78</v>
      </c>
      <c r="H41" s="44">
        <v>2.58</v>
      </c>
    </row>
    <row r="42" spans="1:8" x14ac:dyDescent="0.2">
      <c r="A42" s="43">
        <v>70</v>
      </c>
      <c r="B42" s="44">
        <v>15.09</v>
      </c>
      <c r="C42" s="44">
        <v>2.5499999999999998</v>
      </c>
      <c r="F42" s="43">
        <v>70</v>
      </c>
      <c r="G42" s="44">
        <v>15.09</v>
      </c>
      <c r="H42" s="44">
        <v>2.5499999999999998</v>
      </c>
    </row>
    <row r="43" spans="1:8" x14ac:dyDescent="0.2">
      <c r="A43" s="43">
        <v>71</v>
      </c>
      <c r="B43" s="44">
        <v>14.4</v>
      </c>
      <c r="C43" s="44">
        <v>2.5099999999999998</v>
      </c>
      <c r="F43" s="43">
        <v>71</v>
      </c>
      <c r="G43" s="44">
        <v>14.4</v>
      </c>
      <c r="H43" s="44">
        <v>2.5099999999999998</v>
      </c>
    </row>
    <row r="44" spans="1:8" x14ac:dyDescent="0.2">
      <c r="A44" s="43">
        <v>72</v>
      </c>
      <c r="B44" s="44">
        <v>13.72</v>
      </c>
      <c r="C44" s="44">
        <v>2.4700000000000002</v>
      </c>
      <c r="F44" s="43">
        <v>72</v>
      </c>
      <c r="G44" s="44">
        <v>13.72</v>
      </c>
      <c r="H44" s="44">
        <v>2.4700000000000002</v>
      </c>
    </row>
    <row r="45" spans="1:8" x14ac:dyDescent="0.2">
      <c r="A45" s="43">
        <v>73</v>
      </c>
      <c r="B45" s="44">
        <v>13.04</v>
      </c>
      <c r="C45" s="44">
        <v>2.42</v>
      </c>
      <c r="F45" s="43">
        <v>73</v>
      </c>
      <c r="G45" s="44">
        <v>13.04</v>
      </c>
      <c r="H45" s="44">
        <v>2.42</v>
      </c>
    </row>
    <row r="46" spans="1:8" x14ac:dyDescent="0.2">
      <c r="A46" s="43">
        <v>74</v>
      </c>
      <c r="B46" s="44">
        <v>12.38</v>
      </c>
      <c r="C46" s="44">
        <v>2.36</v>
      </c>
      <c r="F46" s="43">
        <v>74</v>
      </c>
      <c r="G46" s="44">
        <v>12.38</v>
      </c>
      <c r="H46" s="44">
        <v>2.36</v>
      </c>
    </row>
    <row r="47" spans="1:8" x14ac:dyDescent="0.2">
      <c r="A47" s="43">
        <v>75</v>
      </c>
      <c r="B47" s="44">
        <v>11.74</v>
      </c>
      <c r="C47" s="44">
        <v>2.2999999999999998</v>
      </c>
      <c r="F47" s="43">
        <v>75</v>
      </c>
      <c r="G47" s="44">
        <v>11.74</v>
      </c>
      <c r="H47" s="44">
        <v>2.2999999999999998</v>
      </c>
    </row>
    <row r="48" spans="1:8" x14ac:dyDescent="0.2">
      <c r="A48" s="43">
        <v>76</v>
      </c>
      <c r="B48" s="44">
        <v>11.1</v>
      </c>
      <c r="C48" s="44">
        <v>2.23</v>
      </c>
      <c r="F48" s="43">
        <v>76</v>
      </c>
      <c r="G48" s="44">
        <v>11.1</v>
      </c>
      <c r="H48" s="44">
        <v>2.23</v>
      </c>
    </row>
    <row r="49" spans="1:8" x14ac:dyDescent="0.2">
      <c r="A49" s="43">
        <v>77</v>
      </c>
      <c r="B49" s="44">
        <v>10.47</v>
      </c>
      <c r="C49" s="44">
        <v>2.16</v>
      </c>
      <c r="F49" s="43">
        <v>77</v>
      </c>
      <c r="G49" s="44">
        <v>10.47</v>
      </c>
      <c r="H49" s="44">
        <v>2.16</v>
      </c>
    </row>
    <row r="50" spans="1:8" x14ac:dyDescent="0.2">
      <c r="A50" s="43">
        <v>78</v>
      </c>
      <c r="B50" s="44">
        <v>9.86</v>
      </c>
      <c r="C50" s="44">
        <v>2.0699999999999998</v>
      </c>
      <c r="F50" s="43">
        <v>78</v>
      </c>
      <c r="G50" s="44">
        <v>9.86</v>
      </c>
      <c r="H50" s="44">
        <v>2.0699999999999998</v>
      </c>
    </row>
    <row r="51" spans="1:8" x14ac:dyDescent="0.2">
      <c r="A51" s="43">
        <v>79</v>
      </c>
      <c r="B51" s="44">
        <v>9.25</v>
      </c>
      <c r="C51" s="44">
        <v>1.98</v>
      </c>
      <c r="F51" s="43">
        <v>79</v>
      </c>
      <c r="G51" s="44">
        <v>9.25</v>
      </c>
      <c r="H51" s="44">
        <v>1.98</v>
      </c>
    </row>
    <row r="52" spans="1:8" x14ac:dyDescent="0.2">
      <c r="A52" s="43">
        <v>80</v>
      </c>
      <c r="B52" s="44">
        <v>8.66</v>
      </c>
      <c r="C52" s="44">
        <v>1.89</v>
      </c>
      <c r="F52" s="43">
        <v>80</v>
      </c>
      <c r="G52" s="44">
        <v>8.66</v>
      </c>
      <c r="H52" s="44">
        <v>1.89</v>
      </c>
    </row>
    <row r="53" spans="1:8" x14ac:dyDescent="0.2">
      <c r="A53" s="43">
        <v>81</v>
      </c>
      <c r="B53" s="44">
        <v>8.09</v>
      </c>
      <c r="C53" s="44">
        <v>1.78</v>
      </c>
      <c r="F53" s="43">
        <v>81</v>
      </c>
      <c r="G53" s="44">
        <v>8.09</v>
      </c>
      <c r="H53" s="44">
        <v>1.78</v>
      </c>
    </row>
    <row r="54" spans="1:8" x14ac:dyDescent="0.2">
      <c r="A54" s="43">
        <v>82</v>
      </c>
      <c r="B54" s="44">
        <v>7.53</v>
      </c>
      <c r="C54" s="44">
        <v>1.67</v>
      </c>
      <c r="F54" s="43">
        <v>82</v>
      </c>
      <c r="G54" s="44">
        <v>7.53</v>
      </c>
      <c r="H54" s="44">
        <v>1.67</v>
      </c>
    </row>
    <row r="55" spans="1:8" x14ac:dyDescent="0.2">
      <c r="A55" s="43">
        <v>83</v>
      </c>
      <c r="B55" s="44">
        <v>7</v>
      </c>
      <c r="C55" s="44">
        <v>1.55</v>
      </c>
      <c r="F55" s="43">
        <v>83</v>
      </c>
      <c r="G55" s="44">
        <v>7</v>
      </c>
      <c r="H55" s="44">
        <v>1.55</v>
      </c>
    </row>
    <row r="56" spans="1:8" x14ac:dyDescent="0.2">
      <c r="A56" s="43">
        <v>84</v>
      </c>
      <c r="B56" s="44">
        <v>6.49</v>
      </c>
      <c r="C56" s="44">
        <v>1.43</v>
      </c>
      <c r="F56" s="43">
        <v>84</v>
      </c>
      <c r="G56" s="44">
        <v>6.49</v>
      </c>
      <c r="H56" s="44">
        <v>1.43</v>
      </c>
    </row>
    <row r="57" spans="1:8" x14ac:dyDescent="0.2">
      <c r="A57" s="43">
        <v>85</v>
      </c>
      <c r="B57" s="44">
        <v>6</v>
      </c>
      <c r="C57" s="44">
        <v>1.31</v>
      </c>
      <c r="F57" s="43">
        <v>85</v>
      </c>
      <c r="G57" s="44">
        <v>6</v>
      </c>
      <c r="H57" s="44">
        <v>1.31</v>
      </c>
    </row>
    <row r="58" spans="1:8" x14ac:dyDescent="0.2">
      <c r="A58" s="43">
        <v>86</v>
      </c>
      <c r="B58" s="44">
        <v>5.54</v>
      </c>
      <c r="C58" s="44">
        <v>1.18</v>
      </c>
      <c r="F58" s="43">
        <v>86</v>
      </c>
      <c r="G58" s="44">
        <v>5.54</v>
      </c>
      <c r="H58" s="44">
        <v>1.18</v>
      </c>
    </row>
    <row r="59" spans="1:8" x14ac:dyDescent="0.2">
      <c r="A59" s="43">
        <v>87</v>
      </c>
      <c r="B59" s="44">
        <v>5.0999999999999996</v>
      </c>
      <c r="C59" s="44">
        <v>1.05</v>
      </c>
      <c r="F59" s="43">
        <v>87</v>
      </c>
      <c r="G59" s="44">
        <v>5.0999999999999996</v>
      </c>
      <c r="H59" s="44">
        <v>1.05</v>
      </c>
    </row>
    <row r="60" spans="1:8" x14ac:dyDescent="0.2">
      <c r="A60" s="43">
        <v>88</v>
      </c>
      <c r="B60" s="44">
        <v>4.7</v>
      </c>
      <c r="C60" s="44">
        <v>0.93</v>
      </c>
      <c r="F60" s="43">
        <v>88</v>
      </c>
      <c r="G60" s="44">
        <v>4.7</v>
      </c>
      <c r="H60" s="44">
        <v>0.93</v>
      </c>
    </row>
    <row r="61" spans="1:8" x14ac:dyDescent="0.2">
      <c r="A61" s="43">
        <v>89</v>
      </c>
      <c r="B61" s="44">
        <v>4.32</v>
      </c>
      <c r="C61" s="44">
        <v>0.81</v>
      </c>
      <c r="F61" s="43">
        <v>89</v>
      </c>
      <c r="G61" s="44">
        <v>4.32</v>
      </c>
      <c r="H61" s="44">
        <v>0.81</v>
      </c>
    </row>
    <row r="62" spans="1:8" x14ac:dyDescent="0.2">
      <c r="A62" s="43">
        <v>90</v>
      </c>
      <c r="B62" s="44">
        <v>3.96</v>
      </c>
      <c r="C62" s="44">
        <v>0.7</v>
      </c>
      <c r="F62" s="43">
        <v>90</v>
      </c>
      <c r="G62" s="44">
        <v>3.96</v>
      </c>
      <c r="H62" s="44">
        <v>0.7</v>
      </c>
    </row>
    <row r="63" spans="1:8" x14ac:dyDescent="0.2">
      <c r="A63" s="43">
        <v>91</v>
      </c>
      <c r="B63" s="44">
        <v>3.64</v>
      </c>
      <c r="C63" s="44">
        <v>0.59</v>
      </c>
      <c r="F63" s="43">
        <v>91</v>
      </c>
      <c r="G63" s="44">
        <v>3.64</v>
      </c>
      <c r="H63" s="44">
        <v>0.59</v>
      </c>
    </row>
    <row r="64" spans="1:8" x14ac:dyDescent="0.2">
      <c r="A64" s="43">
        <v>92</v>
      </c>
      <c r="B64" s="44">
        <v>3.34</v>
      </c>
      <c r="C64" s="44">
        <v>0.49</v>
      </c>
      <c r="F64" s="43">
        <v>92</v>
      </c>
      <c r="G64" s="44">
        <v>3.34</v>
      </c>
      <c r="H64" s="44">
        <v>0.49</v>
      </c>
    </row>
    <row r="65" spans="1:8" x14ac:dyDescent="0.2">
      <c r="A65" s="43">
        <v>93</v>
      </c>
      <c r="B65" s="44">
        <v>3.08</v>
      </c>
      <c r="C65" s="44">
        <v>0.4</v>
      </c>
      <c r="F65" s="43">
        <v>93</v>
      </c>
      <c r="G65" s="44">
        <v>3.08</v>
      </c>
      <c r="H65" s="44">
        <v>0.4</v>
      </c>
    </row>
    <row r="66" spans="1:8" x14ac:dyDescent="0.2">
      <c r="A66" s="43">
        <v>94</v>
      </c>
      <c r="B66" s="44">
        <v>2.83</v>
      </c>
      <c r="C66" s="44">
        <v>0.32</v>
      </c>
      <c r="F66" s="43">
        <v>94</v>
      </c>
      <c r="G66" s="44">
        <v>2.83</v>
      </c>
      <c r="H66" s="44">
        <v>0.32</v>
      </c>
    </row>
    <row r="67" spans="1:8" x14ac:dyDescent="0.2">
      <c r="A67" s="43">
        <v>95</v>
      </c>
      <c r="B67" s="44">
        <v>2.62</v>
      </c>
      <c r="C67" s="44">
        <v>0.26</v>
      </c>
      <c r="F67" s="43">
        <v>95</v>
      </c>
      <c r="G67" s="44">
        <v>2.62</v>
      </c>
      <c r="H67" s="44">
        <v>0.26</v>
      </c>
    </row>
    <row r="68" spans="1:8" x14ac:dyDescent="0.2">
      <c r="A68" s="43">
        <v>96</v>
      </c>
      <c r="B68" s="44">
        <v>2.42</v>
      </c>
      <c r="C68" s="44">
        <v>0.2</v>
      </c>
      <c r="F68" s="43">
        <v>96</v>
      </c>
      <c r="G68" s="44">
        <v>2.42</v>
      </c>
      <c r="H68" s="44">
        <v>0.2</v>
      </c>
    </row>
    <row r="69" spans="1:8" x14ac:dyDescent="0.2">
      <c r="A69" s="43">
        <v>97</v>
      </c>
      <c r="B69" s="44">
        <v>2.25</v>
      </c>
      <c r="C69" s="44">
        <v>0.15</v>
      </c>
      <c r="F69" s="43">
        <v>97</v>
      </c>
      <c r="G69" s="44">
        <v>2.25</v>
      </c>
      <c r="H69" s="44">
        <v>0.15</v>
      </c>
    </row>
    <row r="70" spans="1:8" x14ac:dyDescent="0.2">
      <c r="A70" s="43">
        <v>98</v>
      </c>
      <c r="B70" s="44">
        <v>2.1</v>
      </c>
      <c r="C70" s="44">
        <v>0.11</v>
      </c>
      <c r="F70" s="43">
        <v>98</v>
      </c>
      <c r="G70" s="44">
        <v>2.1</v>
      </c>
      <c r="H70" s="44">
        <v>0.11</v>
      </c>
    </row>
    <row r="71" spans="1:8" x14ac:dyDescent="0.2">
      <c r="A71" s="43">
        <v>99</v>
      </c>
      <c r="B71" s="44">
        <v>1.98</v>
      </c>
      <c r="C71" s="44">
        <v>0.08</v>
      </c>
      <c r="F71" s="43">
        <v>99</v>
      </c>
      <c r="G71" s="44">
        <v>1.98</v>
      </c>
      <c r="H71" s="44">
        <v>0.08</v>
      </c>
    </row>
    <row r="72" spans="1:8" x14ac:dyDescent="0.2">
      <c r="A72" s="43">
        <v>100</v>
      </c>
      <c r="B72" s="44">
        <v>1.9</v>
      </c>
      <c r="C72" s="44">
        <v>0.06</v>
      </c>
      <c r="F72" s="43">
        <v>100</v>
      </c>
      <c r="G72" s="44">
        <v>1.9</v>
      </c>
      <c r="H72" s="44">
        <v>0.06</v>
      </c>
    </row>
  </sheetData>
  <sheetProtection algorithmName="SHA-512" hashValue="uLLNUATaimpwDGIPemqOmL/JeLcerU98xrH8audwu0ZahM1GTx1hb8MBtsoa6Md6YgKuEfPTKn40N9Tun/usAA==" saltValue="QQ75JzMomdhb2PcPCT5g6w==" spinCount="100000" sheet="1" objects="1" scenarios="1"/>
  <conditionalFormatting sqref="A6:A21">
    <cfRule type="expression" dxfId="263" priority="5" stopIfTrue="1">
      <formula>MOD(ROW(),2)=0</formula>
    </cfRule>
    <cfRule type="expression" dxfId="262" priority="6" stopIfTrue="1">
      <formula>MOD(ROW(),2)&lt;&gt;0</formula>
    </cfRule>
  </conditionalFormatting>
  <conditionalFormatting sqref="A26:A72">
    <cfRule type="expression" dxfId="261" priority="9" stopIfTrue="1">
      <formula>MOD(ROW(),2)=0</formula>
    </cfRule>
    <cfRule type="expression" dxfId="260" priority="10" stopIfTrue="1">
      <formula>MOD(ROW(),2)&lt;&gt;0</formula>
    </cfRule>
  </conditionalFormatting>
  <conditionalFormatting sqref="B6:C21">
    <cfRule type="expression" dxfId="259" priority="7" stopIfTrue="1">
      <formula>MOD(ROW(),2)=0</formula>
    </cfRule>
    <cfRule type="expression" dxfId="258" priority="8" stopIfTrue="1">
      <formula>MOD(ROW(),2)&lt;&gt;0</formula>
    </cfRule>
  </conditionalFormatting>
  <conditionalFormatting sqref="B26:C72">
    <cfRule type="expression" dxfId="257" priority="11" stopIfTrue="1">
      <formula>MOD(ROW(),2)=0</formula>
    </cfRule>
    <cfRule type="expression" dxfId="256" priority="12" stopIfTrue="1">
      <formula>MOD(ROW(),2)&lt;&gt;0</formula>
    </cfRule>
  </conditionalFormatting>
  <conditionalFormatting sqref="F6:F21">
    <cfRule type="expression" dxfId="255" priority="13" stopIfTrue="1">
      <formula>MOD(ROW(),2)=0</formula>
    </cfRule>
    <cfRule type="expression" dxfId="254" priority="14" stopIfTrue="1">
      <formula>MOD(ROW(),2)&lt;&gt;0</formula>
    </cfRule>
  </conditionalFormatting>
  <conditionalFormatting sqref="F26:F72">
    <cfRule type="expression" dxfId="253" priority="17" stopIfTrue="1">
      <formula>MOD(ROW(),2)=0</formula>
    </cfRule>
    <cfRule type="expression" dxfId="252" priority="18" stopIfTrue="1">
      <formula>MOD(ROW(),2)&lt;&gt;0</formula>
    </cfRule>
  </conditionalFormatting>
  <conditionalFormatting sqref="G6:H21">
    <cfRule type="expression" dxfId="251" priority="15" stopIfTrue="1">
      <formula>MOD(ROW(),2)=0</formula>
    </cfRule>
    <cfRule type="expression" dxfId="250" priority="16" stopIfTrue="1">
      <formula>MOD(ROW(),2)&lt;&gt;0</formula>
    </cfRule>
  </conditionalFormatting>
  <conditionalFormatting sqref="G26:H72">
    <cfRule type="expression" dxfId="249" priority="19" stopIfTrue="1">
      <formula>MOD(ROW(),2)=0</formula>
    </cfRule>
    <cfRule type="expression" dxfId="248" priority="20" stopIfTrue="1">
      <formula>MOD(ROW(),2)&lt;&gt;0</formula>
    </cfRule>
  </conditionalFormatting>
  <pageMargins left="0.7" right="0.7" top="0.75" bottom="0.75" header="0.3" footer="0.3"/>
  <tableParts count="2">
    <tablePart r:id="rId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8950C-D567-45B3-82B2-2E6DB8A70E44}">
  <sheetPr codeName="Sheet41"/>
  <dimension ref="A1:F107"/>
  <sheetViews>
    <sheetView showGridLines="0" workbookViewId="0">
      <selection activeCell="A6" sqref="A6"/>
    </sheetView>
  </sheetViews>
  <sheetFormatPr defaultRowHeight="12.75" x14ac:dyDescent="0.2"/>
  <cols>
    <col min="1" max="1" width="31.85546875" customWidth="1"/>
    <col min="2" max="2" width="40.5703125" customWidth="1"/>
    <col min="5" max="5" width="33.140625" customWidth="1"/>
    <col min="6" max="6" width="40.5703125" customWidth="1"/>
  </cols>
  <sheetData>
    <row r="1" spans="1:6" s="1" customFormat="1" ht="20.25" x14ac:dyDescent="0.3">
      <c r="A1" s="2" t="s">
        <v>0</v>
      </c>
    </row>
    <row r="2" spans="1:6" s="1" customFormat="1" ht="15.75" x14ac:dyDescent="0.25">
      <c r="A2" s="30" t="s">
        <v>1</v>
      </c>
      <c r="B2" s="3" t="str">
        <f>wb_title</f>
        <v>LGPS_NI - Consolidated Factor Spreadsheet</v>
      </c>
    </row>
    <row r="3" spans="1:6" s="1" customFormat="1" ht="15.75" x14ac:dyDescent="0.25">
      <c r="A3" s="30" t="s">
        <v>2</v>
      </c>
      <c r="B3" s="3" t="str">
        <f>TABLE_FACTOR_TYPE_1 &amp; " - x-" &amp; TABLE_SERIES_NUMBER_1</f>
        <v>Triv Comm - x-502</v>
      </c>
    </row>
    <row r="6" spans="1:6" x14ac:dyDescent="0.2">
      <c r="A6" s="40" t="s">
        <v>361</v>
      </c>
      <c r="B6" s="47" t="s">
        <v>362</v>
      </c>
      <c r="E6" s="40" t="s">
        <v>361</v>
      </c>
      <c r="F6" s="47" t="s">
        <v>362</v>
      </c>
    </row>
    <row r="7" spans="1:6" x14ac:dyDescent="0.2">
      <c r="A7" s="40" t="s">
        <v>363</v>
      </c>
      <c r="B7" s="47" t="s">
        <v>31</v>
      </c>
      <c r="E7" s="40" t="s">
        <v>363</v>
      </c>
      <c r="F7" s="47" t="s">
        <v>31</v>
      </c>
    </row>
    <row r="8" spans="1:6" x14ac:dyDescent="0.2">
      <c r="A8" s="40" t="s">
        <v>149</v>
      </c>
      <c r="B8" s="47" t="s">
        <v>162</v>
      </c>
      <c r="E8" s="40" t="s">
        <v>149</v>
      </c>
      <c r="F8" s="47" t="s">
        <v>162</v>
      </c>
    </row>
    <row r="9" spans="1:6" x14ac:dyDescent="0.2">
      <c r="A9" s="40" t="s">
        <v>150</v>
      </c>
      <c r="B9" s="47" t="s">
        <v>268</v>
      </c>
      <c r="E9" s="40" t="s">
        <v>150</v>
      </c>
      <c r="F9" s="47" t="s">
        <v>268</v>
      </c>
    </row>
    <row r="10" spans="1:6" ht="25.5" x14ac:dyDescent="0.2">
      <c r="A10" s="40" t="s">
        <v>6</v>
      </c>
      <c r="B10" s="47" t="s">
        <v>410</v>
      </c>
      <c r="E10" s="40" t="s">
        <v>6</v>
      </c>
      <c r="F10" s="47" t="s">
        <v>411</v>
      </c>
    </row>
    <row r="11" spans="1:6" x14ac:dyDescent="0.2">
      <c r="A11" s="40" t="s">
        <v>151</v>
      </c>
      <c r="B11" s="47" t="s">
        <v>170</v>
      </c>
      <c r="E11" s="40" t="s">
        <v>151</v>
      </c>
      <c r="F11" s="47" t="s">
        <v>165</v>
      </c>
    </row>
    <row r="12" spans="1:6" x14ac:dyDescent="0.2">
      <c r="A12" s="40" t="s">
        <v>152</v>
      </c>
      <c r="B12" s="47" t="s">
        <v>275</v>
      </c>
      <c r="E12" s="40" t="s">
        <v>152</v>
      </c>
      <c r="F12" s="47" t="s">
        <v>275</v>
      </c>
    </row>
    <row r="13" spans="1:6" x14ac:dyDescent="0.2">
      <c r="A13" s="40" t="s">
        <v>364</v>
      </c>
      <c r="B13" s="47">
        <v>0</v>
      </c>
      <c r="E13" s="40" t="s">
        <v>364</v>
      </c>
      <c r="F13" s="47">
        <v>0</v>
      </c>
    </row>
    <row r="14" spans="1:6" x14ac:dyDescent="0.2">
      <c r="A14" s="40" t="s">
        <v>154</v>
      </c>
      <c r="B14" s="47">
        <v>502</v>
      </c>
      <c r="E14" s="40" t="s">
        <v>154</v>
      </c>
      <c r="F14" s="47">
        <v>502</v>
      </c>
    </row>
    <row r="15" spans="1:6" x14ac:dyDescent="0.2">
      <c r="A15" s="40" t="s">
        <v>365</v>
      </c>
      <c r="B15" s="47" t="s">
        <v>276</v>
      </c>
      <c r="E15" s="40" t="s">
        <v>365</v>
      </c>
      <c r="F15" s="47" t="s">
        <v>278</v>
      </c>
    </row>
    <row r="16" spans="1:6" x14ac:dyDescent="0.2">
      <c r="A16" s="40" t="s">
        <v>156</v>
      </c>
      <c r="B16" s="47" t="s">
        <v>238</v>
      </c>
      <c r="E16" s="40" t="s">
        <v>156</v>
      </c>
      <c r="F16" s="47" t="s">
        <v>238</v>
      </c>
    </row>
    <row r="17" spans="1:6" x14ac:dyDescent="0.2">
      <c r="A17" s="41" t="s">
        <v>366</v>
      </c>
      <c r="B17" s="47"/>
      <c r="E17" s="41" t="s">
        <v>366</v>
      </c>
      <c r="F17" s="47"/>
    </row>
    <row r="18" spans="1:6" x14ac:dyDescent="0.2">
      <c r="A18" s="40" t="s">
        <v>158</v>
      </c>
      <c r="B18" s="48">
        <v>45134</v>
      </c>
      <c r="E18" s="40" t="s">
        <v>158</v>
      </c>
      <c r="F18" s="48">
        <v>45134</v>
      </c>
    </row>
    <row r="19" spans="1:6" x14ac:dyDescent="0.2">
      <c r="A19" s="40" t="s">
        <v>159</v>
      </c>
      <c r="B19" s="48">
        <v>45154</v>
      </c>
      <c r="E19" s="40" t="s">
        <v>159</v>
      </c>
      <c r="F19" s="48">
        <v>45154</v>
      </c>
    </row>
    <row r="20" spans="1:6" x14ac:dyDescent="0.2">
      <c r="A20" s="40" t="s">
        <v>160</v>
      </c>
      <c r="B20" s="47" t="s">
        <v>169</v>
      </c>
      <c r="E20" s="40" t="s">
        <v>160</v>
      </c>
      <c r="F20" s="47" t="s">
        <v>169</v>
      </c>
    </row>
    <row r="21" spans="1:6" x14ac:dyDescent="0.2">
      <c r="A21" s="40" t="s">
        <v>367</v>
      </c>
      <c r="B21" s="47"/>
      <c r="E21" s="40" t="s">
        <v>367</v>
      </c>
      <c r="F21" s="47"/>
    </row>
    <row r="23" spans="1:6" x14ac:dyDescent="0.2">
      <c r="A23" s="23" t="str">
        <f>HYPERLINK("#'Factor List'!A1", "Back to Factor List")</f>
        <v>Back to Factor List</v>
      </c>
      <c r="B23" s="23" t="str">
        <f>HYPERLINK("#'Assumptions'!A1", "Assumptions")</f>
        <v>Assumptions</v>
      </c>
    </row>
    <row r="26" spans="1:6" s="56" customFormat="1" x14ac:dyDescent="0.2">
      <c r="A26" s="55" t="s">
        <v>368</v>
      </c>
      <c r="B26" s="55" t="s">
        <v>412</v>
      </c>
      <c r="E26" s="55" t="s">
        <v>368</v>
      </c>
      <c r="F26" s="55" t="s">
        <v>412</v>
      </c>
    </row>
    <row r="27" spans="1:6" x14ac:dyDescent="0.2">
      <c r="A27" s="43">
        <v>20</v>
      </c>
      <c r="B27" s="44">
        <v>40.26</v>
      </c>
      <c r="E27" s="43">
        <v>20</v>
      </c>
      <c r="F27" s="44">
        <v>40.26</v>
      </c>
    </row>
    <row r="28" spans="1:6" x14ac:dyDescent="0.2">
      <c r="A28" s="43">
        <v>21</v>
      </c>
      <c r="B28" s="44">
        <v>39.909999999999997</v>
      </c>
      <c r="E28" s="43">
        <v>21</v>
      </c>
      <c r="F28" s="44">
        <v>39.909999999999997</v>
      </c>
    </row>
    <row r="29" spans="1:6" x14ac:dyDescent="0.2">
      <c r="A29" s="43">
        <v>22</v>
      </c>
      <c r="B29" s="44">
        <v>39.56</v>
      </c>
      <c r="E29" s="43">
        <v>22</v>
      </c>
      <c r="F29" s="44">
        <v>39.56</v>
      </c>
    </row>
    <row r="30" spans="1:6" x14ac:dyDescent="0.2">
      <c r="A30" s="43">
        <v>23</v>
      </c>
      <c r="B30" s="44">
        <v>39.21</v>
      </c>
      <c r="E30" s="43">
        <v>23</v>
      </c>
      <c r="F30" s="44">
        <v>39.21</v>
      </c>
    </row>
    <row r="31" spans="1:6" x14ac:dyDescent="0.2">
      <c r="A31" s="43">
        <v>24</v>
      </c>
      <c r="B31" s="44">
        <v>38.85</v>
      </c>
      <c r="E31" s="43">
        <v>24</v>
      </c>
      <c r="F31" s="44">
        <v>38.85</v>
      </c>
    </row>
    <row r="32" spans="1:6" x14ac:dyDescent="0.2">
      <c r="A32" s="43">
        <v>25</v>
      </c>
      <c r="B32" s="44">
        <v>38.479999999999997</v>
      </c>
      <c r="E32" s="43">
        <v>25</v>
      </c>
      <c r="F32" s="44">
        <v>38.479999999999997</v>
      </c>
    </row>
    <row r="33" spans="1:6" x14ac:dyDescent="0.2">
      <c r="A33" s="43">
        <v>26</v>
      </c>
      <c r="B33" s="44">
        <v>38.11</v>
      </c>
      <c r="E33" s="43">
        <v>26</v>
      </c>
      <c r="F33" s="44">
        <v>38.11</v>
      </c>
    </row>
    <row r="34" spans="1:6" x14ac:dyDescent="0.2">
      <c r="A34" s="43">
        <v>27</v>
      </c>
      <c r="B34" s="44">
        <v>37.729999999999997</v>
      </c>
      <c r="E34" s="43">
        <v>27</v>
      </c>
      <c r="F34" s="44">
        <v>37.729999999999997</v>
      </c>
    </row>
    <row r="35" spans="1:6" x14ac:dyDescent="0.2">
      <c r="A35" s="43">
        <v>28</v>
      </c>
      <c r="B35" s="44">
        <v>37.340000000000003</v>
      </c>
      <c r="E35" s="43">
        <v>28</v>
      </c>
      <c r="F35" s="44">
        <v>37.340000000000003</v>
      </c>
    </row>
    <row r="36" spans="1:6" x14ac:dyDescent="0.2">
      <c r="A36" s="43">
        <v>29</v>
      </c>
      <c r="B36" s="44">
        <v>36.950000000000003</v>
      </c>
      <c r="E36" s="43">
        <v>29</v>
      </c>
      <c r="F36" s="44">
        <v>36.950000000000003</v>
      </c>
    </row>
    <row r="37" spans="1:6" x14ac:dyDescent="0.2">
      <c r="A37" s="43">
        <v>30</v>
      </c>
      <c r="B37" s="44">
        <v>36.549999999999997</v>
      </c>
      <c r="E37" s="43">
        <v>30</v>
      </c>
      <c r="F37" s="44">
        <v>36.549999999999997</v>
      </c>
    </row>
    <row r="38" spans="1:6" x14ac:dyDescent="0.2">
      <c r="A38" s="43">
        <v>31</v>
      </c>
      <c r="B38" s="44">
        <v>36.14</v>
      </c>
      <c r="E38" s="43">
        <v>31</v>
      </c>
      <c r="F38" s="44">
        <v>36.14</v>
      </c>
    </row>
    <row r="39" spans="1:6" x14ac:dyDescent="0.2">
      <c r="A39" s="43">
        <v>32</v>
      </c>
      <c r="B39" s="44">
        <v>35.729999999999997</v>
      </c>
      <c r="E39" s="43">
        <v>32</v>
      </c>
      <c r="F39" s="44">
        <v>35.729999999999997</v>
      </c>
    </row>
    <row r="40" spans="1:6" x14ac:dyDescent="0.2">
      <c r="A40" s="43">
        <v>33</v>
      </c>
      <c r="B40" s="44">
        <v>35.31</v>
      </c>
      <c r="E40" s="43">
        <v>33</v>
      </c>
      <c r="F40" s="44">
        <v>35.31</v>
      </c>
    </row>
    <row r="41" spans="1:6" x14ac:dyDescent="0.2">
      <c r="A41" s="43">
        <v>34</v>
      </c>
      <c r="B41" s="44">
        <v>34.89</v>
      </c>
      <c r="E41" s="43">
        <v>34</v>
      </c>
      <c r="F41" s="44">
        <v>34.89</v>
      </c>
    </row>
    <row r="42" spans="1:6" x14ac:dyDescent="0.2">
      <c r="A42" s="43">
        <v>35</v>
      </c>
      <c r="B42" s="44">
        <v>34.46</v>
      </c>
      <c r="E42" s="43">
        <v>35</v>
      </c>
      <c r="F42" s="44">
        <v>34.46</v>
      </c>
    </row>
    <row r="43" spans="1:6" x14ac:dyDescent="0.2">
      <c r="A43" s="43">
        <v>36</v>
      </c>
      <c r="B43" s="44">
        <v>34.020000000000003</v>
      </c>
      <c r="E43" s="43">
        <v>36</v>
      </c>
      <c r="F43" s="44">
        <v>34.020000000000003</v>
      </c>
    </row>
    <row r="44" spans="1:6" x14ac:dyDescent="0.2">
      <c r="A44" s="43">
        <v>37</v>
      </c>
      <c r="B44" s="44">
        <v>33.57</v>
      </c>
      <c r="E44" s="43">
        <v>37</v>
      </c>
      <c r="F44" s="44">
        <v>33.57</v>
      </c>
    </row>
    <row r="45" spans="1:6" x14ac:dyDescent="0.2">
      <c r="A45" s="43">
        <v>38</v>
      </c>
      <c r="B45" s="44">
        <v>33.119999999999997</v>
      </c>
      <c r="E45" s="43">
        <v>38</v>
      </c>
      <c r="F45" s="44">
        <v>33.119999999999997</v>
      </c>
    </row>
    <row r="46" spans="1:6" x14ac:dyDescent="0.2">
      <c r="A46" s="43">
        <v>39</v>
      </c>
      <c r="B46" s="44">
        <v>32.659999999999997</v>
      </c>
      <c r="E46" s="43">
        <v>39</v>
      </c>
      <c r="F46" s="44">
        <v>32.659999999999997</v>
      </c>
    </row>
    <row r="47" spans="1:6" x14ac:dyDescent="0.2">
      <c r="A47" s="43">
        <v>40</v>
      </c>
      <c r="B47" s="44">
        <v>32.200000000000003</v>
      </c>
      <c r="E47" s="43">
        <v>40</v>
      </c>
      <c r="F47" s="44">
        <v>32.200000000000003</v>
      </c>
    </row>
    <row r="48" spans="1:6" x14ac:dyDescent="0.2">
      <c r="A48" s="43">
        <v>41</v>
      </c>
      <c r="B48" s="44">
        <v>31.72</v>
      </c>
      <c r="E48" s="43">
        <v>41</v>
      </c>
      <c r="F48" s="44">
        <v>31.72</v>
      </c>
    </row>
    <row r="49" spans="1:6" x14ac:dyDescent="0.2">
      <c r="A49" s="43">
        <v>42</v>
      </c>
      <c r="B49" s="44">
        <v>31.24</v>
      </c>
      <c r="E49" s="43">
        <v>42</v>
      </c>
      <c r="F49" s="44">
        <v>31.24</v>
      </c>
    </row>
    <row r="50" spans="1:6" x14ac:dyDescent="0.2">
      <c r="A50" s="43">
        <v>43</v>
      </c>
      <c r="B50" s="44">
        <v>30.76</v>
      </c>
      <c r="E50" s="43">
        <v>43</v>
      </c>
      <c r="F50" s="44">
        <v>30.76</v>
      </c>
    </row>
    <row r="51" spans="1:6" x14ac:dyDescent="0.2">
      <c r="A51" s="43">
        <v>44</v>
      </c>
      <c r="B51" s="44">
        <v>30.26</v>
      </c>
      <c r="E51" s="43">
        <v>44</v>
      </c>
      <c r="F51" s="44">
        <v>30.26</v>
      </c>
    </row>
    <row r="52" spans="1:6" x14ac:dyDescent="0.2">
      <c r="A52" s="43">
        <v>45</v>
      </c>
      <c r="B52" s="44">
        <v>29.76</v>
      </c>
      <c r="E52" s="43">
        <v>45</v>
      </c>
      <c r="F52" s="44">
        <v>29.76</v>
      </c>
    </row>
    <row r="53" spans="1:6" x14ac:dyDescent="0.2">
      <c r="A53" s="43">
        <v>46</v>
      </c>
      <c r="B53" s="44">
        <v>29.25</v>
      </c>
      <c r="E53" s="43">
        <v>46</v>
      </c>
      <c r="F53" s="44">
        <v>29.25</v>
      </c>
    </row>
    <row r="54" spans="1:6" x14ac:dyDescent="0.2">
      <c r="A54" s="43">
        <v>47</v>
      </c>
      <c r="B54" s="44">
        <v>28.74</v>
      </c>
      <c r="E54" s="43">
        <v>47</v>
      </c>
      <c r="F54" s="44">
        <v>28.74</v>
      </c>
    </row>
    <row r="55" spans="1:6" x14ac:dyDescent="0.2">
      <c r="A55" s="43">
        <v>48</v>
      </c>
      <c r="B55" s="44">
        <v>28.22</v>
      </c>
      <c r="E55" s="43">
        <v>48</v>
      </c>
      <c r="F55" s="44">
        <v>28.22</v>
      </c>
    </row>
    <row r="56" spans="1:6" x14ac:dyDescent="0.2">
      <c r="A56" s="43">
        <v>49</v>
      </c>
      <c r="B56" s="44">
        <v>27.69</v>
      </c>
      <c r="E56" s="43">
        <v>49</v>
      </c>
      <c r="F56" s="44">
        <v>27.69</v>
      </c>
    </row>
    <row r="57" spans="1:6" x14ac:dyDescent="0.2">
      <c r="A57" s="43">
        <v>50</v>
      </c>
      <c r="B57" s="44">
        <v>27.15</v>
      </c>
      <c r="E57" s="43">
        <v>50</v>
      </c>
      <c r="F57" s="44">
        <v>27.15</v>
      </c>
    </row>
    <row r="58" spans="1:6" x14ac:dyDescent="0.2">
      <c r="A58" s="43">
        <v>51</v>
      </c>
      <c r="B58" s="44">
        <v>26.6</v>
      </c>
      <c r="E58" s="43">
        <v>51</v>
      </c>
      <c r="F58" s="44">
        <v>26.6</v>
      </c>
    </row>
    <row r="59" spans="1:6" x14ac:dyDescent="0.2">
      <c r="A59" s="43">
        <v>52</v>
      </c>
      <c r="B59" s="44">
        <v>26.05</v>
      </c>
      <c r="E59" s="43">
        <v>52</v>
      </c>
      <c r="F59" s="44">
        <v>26.05</v>
      </c>
    </row>
    <row r="60" spans="1:6" x14ac:dyDescent="0.2">
      <c r="A60" s="43">
        <v>53</v>
      </c>
      <c r="B60" s="44">
        <v>25.5</v>
      </c>
      <c r="E60" s="43">
        <v>53</v>
      </c>
      <c r="F60" s="44">
        <v>25.5</v>
      </c>
    </row>
    <row r="61" spans="1:6" x14ac:dyDescent="0.2">
      <c r="A61" s="43">
        <v>54</v>
      </c>
      <c r="B61" s="44">
        <v>24.93</v>
      </c>
      <c r="E61" s="43">
        <v>54</v>
      </c>
      <c r="F61" s="44">
        <v>24.93</v>
      </c>
    </row>
    <row r="62" spans="1:6" x14ac:dyDescent="0.2">
      <c r="A62" s="43">
        <v>55</v>
      </c>
      <c r="B62" s="44">
        <v>24.36</v>
      </c>
      <c r="E62" s="43">
        <v>55</v>
      </c>
      <c r="F62" s="44">
        <v>24.36</v>
      </c>
    </row>
    <row r="63" spans="1:6" x14ac:dyDescent="0.2">
      <c r="A63" s="43">
        <v>56</v>
      </c>
      <c r="B63" s="44">
        <v>23.78</v>
      </c>
      <c r="E63" s="43">
        <v>56</v>
      </c>
      <c r="F63" s="44">
        <v>23.78</v>
      </c>
    </row>
    <row r="64" spans="1:6" x14ac:dyDescent="0.2">
      <c r="A64" s="43">
        <v>57</v>
      </c>
      <c r="B64" s="44">
        <v>23.2</v>
      </c>
      <c r="E64" s="43">
        <v>57</v>
      </c>
      <c r="F64" s="44">
        <v>23.2</v>
      </c>
    </row>
    <row r="65" spans="1:6" x14ac:dyDescent="0.2">
      <c r="A65" s="43">
        <v>58</v>
      </c>
      <c r="B65" s="44">
        <v>22.61</v>
      </c>
      <c r="E65" s="43">
        <v>58</v>
      </c>
      <c r="F65" s="44">
        <v>22.61</v>
      </c>
    </row>
    <row r="66" spans="1:6" x14ac:dyDescent="0.2">
      <c r="A66" s="43">
        <v>59</v>
      </c>
      <c r="B66" s="44">
        <v>22.02</v>
      </c>
      <c r="E66" s="43">
        <v>59</v>
      </c>
      <c r="F66" s="44">
        <v>22.02</v>
      </c>
    </row>
    <row r="67" spans="1:6" x14ac:dyDescent="0.2">
      <c r="A67" s="43">
        <v>60</v>
      </c>
      <c r="B67" s="44">
        <v>21.42</v>
      </c>
      <c r="E67" s="43">
        <v>60</v>
      </c>
      <c r="F67" s="44">
        <v>21.42</v>
      </c>
    </row>
    <row r="68" spans="1:6" x14ac:dyDescent="0.2">
      <c r="A68" s="43">
        <v>61</v>
      </c>
      <c r="B68" s="44">
        <v>20.82</v>
      </c>
      <c r="E68" s="43">
        <v>61</v>
      </c>
      <c r="F68" s="44">
        <v>20.82</v>
      </c>
    </row>
    <row r="69" spans="1:6" x14ac:dyDescent="0.2">
      <c r="A69" s="43">
        <v>62</v>
      </c>
      <c r="B69" s="44">
        <v>20.22</v>
      </c>
      <c r="E69" s="43">
        <v>62</v>
      </c>
      <c r="F69" s="44">
        <v>20.22</v>
      </c>
    </row>
    <row r="70" spans="1:6" x14ac:dyDescent="0.2">
      <c r="A70" s="43">
        <v>63</v>
      </c>
      <c r="B70" s="44">
        <v>19.62</v>
      </c>
      <c r="E70" s="43">
        <v>63</v>
      </c>
      <c r="F70" s="44">
        <v>19.62</v>
      </c>
    </row>
    <row r="71" spans="1:6" x14ac:dyDescent="0.2">
      <c r="A71" s="43">
        <v>64</v>
      </c>
      <c r="B71" s="44">
        <v>19.010000000000002</v>
      </c>
      <c r="E71" s="43">
        <v>64</v>
      </c>
      <c r="F71" s="44">
        <v>19.010000000000002</v>
      </c>
    </row>
    <row r="72" spans="1:6" x14ac:dyDescent="0.2">
      <c r="A72" s="43">
        <v>65</v>
      </c>
      <c r="B72" s="44">
        <v>18.37</v>
      </c>
      <c r="E72" s="43">
        <v>65</v>
      </c>
      <c r="F72" s="44">
        <v>18.37</v>
      </c>
    </row>
    <row r="73" spans="1:6" x14ac:dyDescent="0.2">
      <c r="A73" s="43">
        <v>66</v>
      </c>
      <c r="B73" s="44">
        <v>17.68</v>
      </c>
      <c r="E73" s="43">
        <v>66</v>
      </c>
      <c r="F73" s="44">
        <v>17.68</v>
      </c>
    </row>
    <row r="74" spans="1:6" x14ac:dyDescent="0.2">
      <c r="A74" s="43">
        <v>67</v>
      </c>
      <c r="B74" s="44">
        <v>16.989999999999998</v>
      </c>
      <c r="E74" s="43">
        <v>67</v>
      </c>
      <c r="F74" s="44">
        <v>16.989999999999998</v>
      </c>
    </row>
    <row r="75" spans="1:6" x14ac:dyDescent="0.2">
      <c r="A75" s="43">
        <v>68</v>
      </c>
      <c r="B75" s="44">
        <v>16.3</v>
      </c>
      <c r="E75" s="43">
        <v>68</v>
      </c>
      <c r="F75" s="44">
        <v>16.3</v>
      </c>
    </row>
    <row r="76" spans="1:6" x14ac:dyDescent="0.2">
      <c r="A76" s="43">
        <v>69</v>
      </c>
      <c r="B76" s="44">
        <v>15.61</v>
      </c>
      <c r="E76" s="43">
        <v>69</v>
      </c>
      <c r="F76" s="44">
        <v>15.61</v>
      </c>
    </row>
    <row r="77" spans="1:6" x14ac:dyDescent="0.2">
      <c r="A77" s="43">
        <v>70</v>
      </c>
      <c r="B77" s="44">
        <v>14.92</v>
      </c>
      <c r="E77" s="43">
        <v>70</v>
      </c>
      <c r="F77" s="44">
        <v>14.92</v>
      </c>
    </row>
    <row r="78" spans="1:6" x14ac:dyDescent="0.2">
      <c r="A78" s="43">
        <v>71</v>
      </c>
      <c r="B78" s="44">
        <v>14.23</v>
      </c>
      <c r="E78" s="43">
        <v>71</v>
      </c>
      <c r="F78" s="44">
        <v>14.23</v>
      </c>
    </row>
    <row r="79" spans="1:6" x14ac:dyDescent="0.2">
      <c r="A79" s="43">
        <v>72</v>
      </c>
      <c r="B79" s="44">
        <v>13.55</v>
      </c>
      <c r="E79" s="43">
        <v>72</v>
      </c>
      <c r="F79" s="44">
        <v>13.55</v>
      </c>
    </row>
    <row r="80" spans="1:6" x14ac:dyDescent="0.2">
      <c r="A80" s="43">
        <v>73</v>
      </c>
      <c r="B80" s="44">
        <v>12.88</v>
      </c>
      <c r="E80" s="43">
        <v>73</v>
      </c>
      <c r="F80" s="44">
        <v>12.88</v>
      </c>
    </row>
    <row r="81" spans="1:6" x14ac:dyDescent="0.2">
      <c r="A81" s="43">
        <v>74</v>
      </c>
      <c r="B81" s="44">
        <v>12.22</v>
      </c>
      <c r="E81" s="43">
        <v>74</v>
      </c>
      <c r="F81" s="44">
        <v>12.22</v>
      </c>
    </row>
    <row r="82" spans="1:6" x14ac:dyDescent="0.2">
      <c r="A82" s="43">
        <v>75</v>
      </c>
      <c r="B82" s="44">
        <v>11.58</v>
      </c>
      <c r="E82" s="43">
        <v>75</v>
      </c>
      <c r="F82" s="44">
        <v>11.58</v>
      </c>
    </row>
    <row r="83" spans="1:6" x14ac:dyDescent="0.2">
      <c r="A83" s="43">
        <v>76</v>
      </c>
      <c r="B83" s="44">
        <v>10.95</v>
      </c>
      <c r="E83" s="43">
        <v>76</v>
      </c>
      <c r="F83" s="44">
        <v>10.95</v>
      </c>
    </row>
    <row r="84" spans="1:6" x14ac:dyDescent="0.2">
      <c r="A84" s="43">
        <v>77</v>
      </c>
      <c r="B84" s="44">
        <v>10.32</v>
      </c>
      <c r="E84" s="43">
        <v>77</v>
      </c>
      <c r="F84" s="44">
        <v>10.32</v>
      </c>
    </row>
    <row r="85" spans="1:6" x14ac:dyDescent="0.2">
      <c r="A85" s="43">
        <v>78</v>
      </c>
      <c r="B85" s="44">
        <v>9.7100000000000009</v>
      </c>
      <c r="E85" s="43">
        <v>78</v>
      </c>
      <c r="F85" s="44">
        <v>9.7100000000000009</v>
      </c>
    </row>
    <row r="86" spans="1:6" x14ac:dyDescent="0.2">
      <c r="A86" s="43">
        <v>79</v>
      </c>
      <c r="B86" s="44">
        <v>9.11</v>
      </c>
      <c r="E86" s="43">
        <v>79</v>
      </c>
      <c r="F86" s="44">
        <v>9.11</v>
      </c>
    </row>
    <row r="87" spans="1:6" x14ac:dyDescent="0.2">
      <c r="A87" s="43">
        <v>80</v>
      </c>
      <c r="B87" s="44">
        <v>8.5299999999999994</v>
      </c>
      <c r="E87" s="43">
        <v>80</v>
      </c>
      <c r="F87" s="44">
        <v>8.5299999999999994</v>
      </c>
    </row>
    <row r="88" spans="1:6" x14ac:dyDescent="0.2">
      <c r="A88" s="43">
        <v>81</v>
      </c>
      <c r="B88" s="44">
        <v>7.96</v>
      </c>
      <c r="E88" s="43">
        <v>81</v>
      </c>
      <c r="F88" s="44">
        <v>7.96</v>
      </c>
    </row>
    <row r="89" spans="1:6" x14ac:dyDescent="0.2">
      <c r="A89" s="43">
        <v>82</v>
      </c>
      <c r="B89" s="44">
        <v>7.42</v>
      </c>
      <c r="E89" s="43">
        <v>82</v>
      </c>
      <c r="F89" s="44">
        <v>7.42</v>
      </c>
    </row>
    <row r="90" spans="1:6" x14ac:dyDescent="0.2">
      <c r="A90" s="43">
        <v>83</v>
      </c>
      <c r="B90" s="44">
        <v>6.89</v>
      </c>
      <c r="E90" s="43">
        <v>83</v>
      </c>
      <c r="F90" s="44">
        <v>6.89</v>
      </c>
    </row>
    <row r="91" spans="1:6" x14ac:dyDescent="0.2">
      <c r="A91" s="43">
        <v>84</v>
      </c>
      <c r="B91" s="44">
        <v>6.39</v>
      </c>
      <c r="E91" s="43">
        <v>84</v>
      </c>
      <c r="F91" s="44">
        <v>6.39</v>
      </c>
    </row>
    <row r="92" spans="1:6" x14ac:dyDescent="0.2">
      <c r="A92" s="43">
        <v>85</v>
      </c>
      <c r="B92" s="44">
        <v>5.91</v>
      </c>
      <c r="E92" s="43">
        <v>85</v>
      </c>
      <c r="F92" s="44">
        <v>5.91</v>
      </c>
    </row>
    <row r="93" spans="1:6" x14ac:dyDescent="0.2">
      <c r="A93" s="43">
        <v>86</v>
      </c>
      <c r="B93" s="44">
        <v>5.45</v>
      </c>
      <c r="E93" s="43">
        <v>86</v>
      </c>
      <c r="F93" s="44">
        <v>5.45</v>
      </c>
    </row>
    <row r="94" spans="1:6" x14ac:dyDescent="0.2">
      <c r="A94" s="43">
        <v>87</v>
      </c>
      <c r="B94" s="44">
        <v>5.0199999999999996</v>
      </c>
      <c r="E94" s="43">
        <v>87</v>
      </c>
      <c r="F94" s="44">
        <v>5.0199999999999996</v>
      </c>
    </row>
    <row r="95" spans="1:6" x14ac:dyDescent="0.2">
      <c r="A95" s="43">
        <v>88</v>
      </c>
      <c r="B95" s="44">
        <v>4.62</v>
      </c>
      <c r="E95" s="43">
        <v>88</v>
      </c>
      <c r="F95" s="44">
        <v>4.62</v>
      </c>
    </row>
    <row r="96" spans="1:6" x14ac:dyDescent="0.2">
      <c r="A96" s="43">
        <v>89</v>
      </c>
      <c r="B96" s="44">
        <v>4.25</v>
      </c>
      <c r="E96" s="43">
        <v>89</v>
      </c>
      <c r="F96" s="44">
        <v>4.25</v>
      </c>
    </row>
    <row r="97" spans="1:6" x14ac:dyDescent="0.2">
      <c r="A97" s="43">
        <v>90</v>
      </c>
      <c r="B97" s="44">
        <v>3.9</v>
      </c>
      <c r="E97" s="43">
        <v>90</v>
      </c>
      <c r="F97" s="44">
        <v>3.9</v>
      </c>
    </row>
    <row r="98" spans="1:6" x14ac:dyDescent="0.2">
      <c r="A98" s="43">
        <v>91</v>
      </c>
      <c r="B98" s="44">
        <v>3.58</v>
      </c>
      <c r="E98" s="43">
        <v>91</v>
      </c>
      <c r="F98" s="44">
        <v>3.58</v>
      </c>
    </row>
    <row r="99" spans="1:6" x14ac:dyDescent="0.2">
      <c r="A99" s="43">
        <v>92</v>
      </c>
      <c r="B99" s="44">
        <v>3.29</v>
      </c>
      <c r="E99" s="43">
        <v>92</v>
      </c>
      <c r="F99" s="44">
        <v>3.29</v>
      </c>
    </row>
    <row r="100" spans="1:6" x14ac:dyDescent="0.2">
      <c r="A100" s="43">
        <v>93</v>
      </c>
      <c r="B100" s="44">
        <v>3.03</v>
      </c>
      <c r="E100" s="43">
        <v>93</v>
      </c>
      <c r="F100" s="44">
        <v>3.03</v>
      </c>
    </row>
    <row r="101" spans="1:6" x14ac:dyDescent="0.2">
      <c r="A101" s="43">
        <v>94</v>
      </c>
      <c r="B101" s="44">
        <v>2.79</v>
      </c>
      <c r="E101" s="43">
        <v>94</v>
      </c>
      <c r="F101" s="44">
        <v>2.79</v>
      </c>
    </row>
    <row r="102" spans="1:6" x14ac:dyDescent="0.2">
      <c r="A102" s="43">
        <v>95</v>
      </c>
      <c r="B102" s="44">
        <v>2.57</v>
      </c>
      <c r="E102" s="43">
        <v>95</v>
      </c>
      <c r="F102" s="44">
        <v>2.57</v>
      </c>
    </row>
    <row r="103" spans="1:6" x14ac:dyDescent="0.2">
      <c r="A103" s="43">
        <v>96</v>
      </c>
      <c r="B103" s="44">
        <v>2.38</v>
      </c>
      <c r="E103" s="43">
        <v>96</v>
      </c>
      <c r="F103" s="44">
        <v>2.38</v>
      </c>
    </row>
    <row r="104" spans="1:6" x14ac:dyDescent="0.2">
      <c r="A104" s="43">
        <v>97</v>
      </c>
      <c r="B104" s="44">
        <v>2.2200000000000002</v>
      </c>
      <c r="E104" s="43">
        <v>97</v>
      </c>
      <c r="F104" s="44">
        <v>2.2200000000000002</v>
      </c>
    </row>
    <row r="105" spans="1:6" x14ac:dyDescent="0.2">
      <c r="A105" s="43">
        <v>98</v>
      </c>
      <c r="B105" s="44">
        <v>2.0699999999999998</v>
      </c>
      <c r="E105" s="43">
        <v>98</v>
      </c>
      <c r="F105" s="44">
        <v>2.0699999999999998</v>
      </c>
    </row>
    <row r="106" spans="1:6" x14ac:dyDescent="0.2">
      <c r="A106" s="43">
        <v>99</v>
      </c>
      <c r="B106" s="44">
        <v>1.95</v>
      </c>
      <c r="E106" s="43">
        <v>99</v>
      </c>
      <c r="F106" s="44">
        <v>1.95</v>
      </c>
    </row>
    <row r="107" spans="1:6" x14ac:dyDescent="0.2">
      <c r="A107" s="43">
        <v>100</v>
      </c>
      <c r="B107" s="44">
        <v>1.87</v>
      </c>
      <c r="E107" s="43">
        <v>100</v>
      </c>
      <c r="F107" s="44">
        <v>1.87</v>
      </c>
    </row>
  </sheetData>
  <sheetProtection algorithmName="SHA-512" hashValue="R/xuv+VUzSs4AGA0a91dhFfijtKZ24trJCiG1d+gDikRAZ6O534IMEHsqkC9LbOT5dbTa0REpnLwqbUdDaahWQ==" saltValue="S8VX08bDgVQUTYS47bDL+Q==" spinCount="100000" sheet="1" objects="1" scenarios="1"/>
  <conditionalFormatting sqref="A6:A21">
    <cfRule type="expression" dxfId="247" priority="5" stopIfTrue="1">
      <formula>MOD(ROW(),2)=0</formula>
    </cfRule>
    <cfRule type="expression" dxfId="246" priority="6" stopIfTrue="1">
      <formula>MOD(ROW(),2)&lt;&gt;0</formula>
    </cfRule>
  </conditionalFormatting>
  <conditionalFormatting sqref="A26:A107">
    <cfRule type="expression" dxfId="245" priority="9" stopIfTrue="1">
      <formula>MOD(ROW(),2)=0</formula>
    </cfRule>
    <cfRule type="expression" dxfId="244" priority="10" stopIfTrue="1">
      <formula>MOD(ROW(),2)&lt;&gt;0</formula>
    </cfRule>
  </conditionalFormatting>
  <conditionalFormatting sqref="B6:B21">
    <cfRule type="expression" dxfId="243" priority="7" stopIfTrue="1">
      <formula>MOD(ROW(),2)=0</formula>
    </cfRule>
    <cfRule type="expression" dxfId="242" priority="8" stopIfTrue="1">
      <formula>MOD(ROW(),2)&lt;&gt;0</formula>
    </cfRule>
  </conditionalFormatting>
  <conditionalFormatting sqref="B26:B107">
    <cfRule type="expression" dxfId="241" priority="11" stopIfTrue="1">
      <formula>MOD(ROW(),2)=0</formula>
    </cfRule>
    <cfRule type="expression" dxfId="240" priority="12" stopIfTrue="1">
      <formula>MOD(ROW(),2)&lt;&gt;0</formula>
    </cfRule>
  </conditionalFormatting>
  <conditionalFormatting sqref="E6:E21">
    <cfRule type="expression" dxfId="239" priority="13" stopIfTrue="1">
      <formula>MOD(ROW(),2)=0</formula>
    </cfRule>
    <cfRule type="expression" dxfId="238" priority="14" stopIfTrue="1">
      <formula>MOD(ROW(),2)&lt;&gt;0</formula>
    </cfRule>
  </conditionalFormatting>
  <conditionalFormatting sqref="E26:E107">
    <cfRule type="expression" dxfId="237" priority="17" stopIfTrue="1">
      <formula>MOD(ROW(),2)=0</formula>
    </cfRule>
    <cfRule type="expression" dxfId="236" priority="18" stopIfTrue="1">
      <formula>MOD(ROW(),2)&lt;&gt;0</formula>
    </cfRule>
  </conditionalFormatting>
  <conditionalFormatting sqref="F6:F21">
    <cfRule type="expression" dxfId="235" priority="15" stopIfTrue="1">
      <formula>MOD(ROW(),2)=0</formula>
    </cfRule>
    <cfRule type="expression" dxfId="234" priority="16" stopIfTrue="1">
      <formula>MOD(ROW(),2)&lt;&gt;0</formula>
    </cfRule>
  </conditionalFormatting>
  <conditionalFormatting sqref="F26:F107">
    <cfRule type="expression" dxfId="233" priority="19" stopIfTrue="1">
      <formula>MOD(ROW(),2)=0</formula>
    </cfRule>
    <cfRule type="expression" dxfId="232" priority="20" stopIfTrue="1">
      <formula>MOD(ROW(),2)&lt;&gt;0</formula>
    </cfRule>
  </conditionalFormatting>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9A3E-2118-411F-A800-49823767BCDF}">
  <sheetPr codeName="Sheet2">
    <tabColor theme="8" tint="0.59999389629810485"/>
  </sheetPr>
  <dimension ref="A1:C36"/>
  <sheetViews>
    <sheetView showGridLines="0" zoomScaleNormal="100" workbookViewId="0">
      <selection activeCell="A6" sqref="A6"/>
    </sheetView>
  </sheetViews>
  <sheetFormatPr defaultColWidth="9.140625" defaultRowHeight="15" x14ac:dyDescent="0.2"/>
  <cols>
    <col min="1" max="1" width="48.5703125" style="4" customWidth="1"/>
    <col min="2" max="3" width="36.5703125" style="4" customWidth="1"/>
    <col min="4" max="16384" width="9.140625" style="1"/>
  </cols>
  <sheetData>
    <row r="1" spans="1:3" s="21" customFormat="1" ht="20.25" x14ac:dyDescent="0.3">
      <c r="A1" s="20" t="s">
        <v>0</v>
      </c>
    </row>
    <row r="2" spans="1:3" s="21" customFormat="1" ht="15.75" x14ac:dyDescent="0.25">
      <c r="A2" s="25" t="s">
        <v>1</v>
      </c>
      <c r="B2" s="3" t="str">
        <f>wb_title</f>
        <v>LGPS_NI - Consolidated Factor Spreadsheet</v>
      </c>
    </row>
    <row r="3" spans="1:3" s="21" customFormat="1" ht="15.75" x14ac:dyDescent="0.25">
      <c r="A3" s="25" t="s">
        <v>2</v>
      </c>
      <c r="B3" s="22" t="s">
        <v>11</v>
      </c>
    </row>
    <row r="4" spans="1:3" s="32" customFormat="1" ht="12.75" x14ac:dyDescent="0.2">
      <c r="A4" s="35"/>
      <c r="B4" s="35"/>
      <c r="C4" s="35"/>
    </row>
    <row r="5" spans="1:3" s="32" customFormat="1" ht="12.75" x14ac:dyDescent="0.2">
      <c r="A5" s="35"/>
      <c r="B5" s="35"/>
      <c r="C5" s="35"/>
    </row>
    <row r="6" spans="1:3" s="32" customFormat="1" ht="12.75" x14ac:dyDescent="0.2">
      <c r="A6" s="37" t="s">
        <v>81</v>
      </c>
      <c r="B6" s="37" t="s">
        <v>82</v>
      </c>
      <c r="C6" s="37" t="s">
        <v>83</v>
      </c>
    </row>
    <row r="7" spans="1:3" s="32" customFormat="1" ht="12.75" x14ac:dyDescent="0.2">
      <c r="A7" s="35" t="s">
        <v>84</v>
      </c>
      <c r="B7" s="35" t="s">
        <v>85</v>
      </c>
      <c r="C7" s="35" t="s">
        <v>86</v>
      </c>
    </row>
    <row r="8" spans="1:3" s="32" customFormat="1" ht="12.75" x14ac:dyDescent="0.2">
      <c r="A8" s="35" t="s">
        <v>87</v>
      </c>
      <c r="B8" s="35" t="s">
        <v>88</v>
      </c>
      <c r="C8" s="35" t="s">
        <v>89</v>
      </c>
    </row>
    <row r="9" spans="1:3" s="32" customFormat="1" ht="12.75" x14ac:dyDescent="0.2">
      <c r="A9" s="35" t="s">
        <v>90</v>
      </c>
      <c r="B9" s="35" t="s">
        <v>91</v>
      </c>
      <c r="C9" s="35" t="s">
        <v>92</v>
      </c>
    </row>
    <row r="10" spans="1:3" s="32" customFormat="1" ht="12.75" x14ac:dyDescent="0.2">
      <c r="A10" s="35" t="s">
        <v>93</v>
      </c>
      <c r="B10" s="35" t="s">
        <v>85</v>
      </c>
      <c r="C10" s="35" t="s">
        <v>85</v>
      </c>
    </row>
    <row r="11" spans="1:3" s="32" customFormat="1" ht="12.75" x14ac:dyDescent="0.2">
      <c r="A11" s="35" t="s">
        <v>94</v>
      </c>
      <c r="B11" s="35" t="s">
        <v>95</v>
      </c>
      <c r="C11" s="35" t="s">
        <v>96</v>
      </c>
    </row>
    <row r="12" spans="1:3" s="32" customFormat="1" ht="25.5" x14ac:dyDescent="0.2">
      <c r="A12" s="35" t="s">
        <v>97</v>
      </c>
      <c r="B12" s="35" t="s">
        <v>98</v>
      </c>
      <c r="C12" s="35" t="s">
        <v>99</v>
      </c>
    </row>
    <row r="13" spans="1:3" s="32" customFormat="1" ht="12.75" x14ac:dyDescent="0.2">
      <c r="A13" s="35" t="s">
        <v>100</v>
      </c>
      <c r="B13" s="35" t="s">
        <v>101</v>
      </c>
      <c r="C13" s="35" t="s">
        <v>101</v>
      </c>
    </row>
    <row r="14" spans="1:3" s="32" customFormat="1" ht="12.75" x14ac:dyDescent="0.2">
      <c r="A14" s="35" t="s">
        <v>102</v>
      </c>
      <c r="B14" s="35" t="s">
        <v>103</v>
      </c>
      <c r="C14" s="35" t="s">
        <v>103</v>
      </c>
    </row>
    <row r="15" spans="1:3" s="32" customFormat="1" ht="12.75" x14ac:dyDescent="0.2">
      <c r="A15" s="35" t="s">
        <v>104</v>
      </c>
      <c r="B15" s="35" t="s">
        <v>105</v>
      </c>
      <c r="C15" s="35" t="s">
        <v>105</v>
      </c>
    </row>
    <row r="16" spans="1:3" s="32" customFormat="1" ht="12.75" x14ac:dyDescent="0.2">
      <c r="A16" s="35" t="s">
        <v>106</v>
      </c>
      <c r="B16" s="35" t="s">
        <v>85</v>
      </c>
      <c r="C16" s="35" t="s">
        <v>85</v>
      </c>
    </row>
    <row r="17" spans="1:3" s="32" customFormat="1" ht="12.75" x14ac:dyDescent="0.2">
      <c r="A17" s="35" t="s">
        <v>107</v>
      </c>
      <c r="B17" s="35" t="s">
        <v>108</v>
      </c>
      <c r="C17" s="35" t="s">
        <v>108</v>
      </c>
    </row>
    <row r="18" spans="1:3" s="32" customFormat="1" ht="12.75" x14ac:dyDescent="0.2">
      <c r="A18" s="35" t="s">
        <v>109</v>
      </c>
      <c r="B18" s="35" t="s">
        <v>110</v>
      </c>
      <c r="C18" s="35" t="s">
        <v>110</v>
      </c>
    </row>
    <row r="19" spans="1:3" s="32" customFormat="1" ht="12.75" x14ac:dyDescent="0.2">
      <c r="A19" s="35" t="s">
        <v>111</v>
      </c>
      <c r="B19" s="35" t="s">
        <v>112</v>
      </c>
      <c r="C19" s="35" t="s">
        <v>112</v>
      </c>
    </row>
    <row r="20" spans="1:3" s="32" customFormat="1" ht="12.75" x14ac:dyDescent="0.2">
      <c r="A20" s="35" t="s">
        <v>113</v>
      </c>
      <c r="B20" s="35" t="s">
        <v>114</v>
      </c>
      <c r="C20" s="35" t="s">
        <v>114</v>
      </c>
    </row>
    <row r="21" spans="1:3" s="32" customFormat="1" ht="12.75" x14ac:dyDescent="0.2">
      <c r="A21" s="35" t="s">
        <v>115</v>
      </c>
      <c r="B21" s="35" t="s">
        <v>116</v>
      </c>
      <c r="C21" s="35" t="s">
        <v>116</v>
      </c>
    </row>
    <row r="22" spans="1:3" s="32" customFormat="1" ht="12.75" x14ac:dyDescent="0.2">
      <c r="A22" s="35" t="s">
        <v>117</v>
      </c>
      <c r="B22" s="35" t="s">
        <v>118</v>
      </c>
      <c r="C22" s="35" t="s">
        <v>118</v>
      </c>
    </row>
    <row r="23" spans="1:3" s="32" customFormat="1" ht="25.5" x14ac:dyDescent="0.2">
      <c r="A23" s="35" t="s">
        <v>119</v>
      </c>
      <c r="B23" s="35" t="s">
        <v>120</v>
      </c>
      <c r="C23" s="35" t="s">
        <v>121</v>
      </c>
    </row>
    <row r="24" spans="1:3" s="32" customFormat="1" ht="76.5" x14ac:dyDescent="0.2">
      <c r="A24" s="35" t="s">
        <v>122</v>
      </c>
      <c r="B24" s="35" t="s">
        <v>123</v>
      </c>
      <c r="C24" s="35" t="s">
        <v>124</v>
      </c>
    </row>
    <row r="25" spans="1:3" s="32" customFormat="1" ht="25.5" x14ac:dyDescent="0.2">
      <c r="A25" s="35" t="s">
        <v>125</v>
      </c>
      <c r="B25" s="35" t="s">
        <v>126</v>
      </c>
      <c r="C25" s="35" t="s">
        <v>126</v>
      </c>
    </row>
    <row r="26" spans="1:3" s="32" customFormat="1" ht="12.75" x14ac:dyDescent="0.2">
      <c r="A26" s="35" t="s">
        <v>127</v>
      </c>
      <c r="B26" s="35" t="s">
        <v>105</v>
      </c>
      <c r="C26" s="35" t="s">
        <v>105</v>
      </c>
    </row>
    <row r="27" spans="1:3" s="32" customFormat="1" ht="12.75" x14ac:dyDescent="0.2">
      <c r="A27" s="35" t="s">
        <v>128</v>
      </c>
      <c r="B27" s="35" t="s">
        <v>105</v>
      </c>
      <c r="C27" s="35" t="s">
        <v>105</v>
      </c>
    </row>
    <row r="28" spans="1:3" s="32" customFormat="1" ht="12.75" x14ac:dyDescent="0.2">
      <c r="A28" s="35" t="s">
        <v>129</v>
      </c>
      <c r="B28" s="35" t="s">
        <v>130</v>
      </c>
      <c r="C28" s="35" t="s">
        <v>130</v>
      </c>
    </row>
    <row r="29" spans="1:3" s="32" customFormat="1" ht="63.75" x14ac:dyDescent="0.2">
      <c r="A29" s="35" t="s">
        <v>131</v>
      </c>
      <c r="B29" s="35" t="s">
        <v>132</v>
      </c>
      <c r="C29" s="35" t="s">
        <v>132</v>
      </c>
    </row>
    <row r="30" spans="1:3" s="32" customFormat="1" ht="25.5" x14ac:dyDescent="0.2">
      <c r="A30" s="35" t="s">
        <v>133</v>
      </c>
      <c r="B30" s="35" t="s">
        <v>134</v>
      </c>
      <c r="C30" s="35" t="s">
        <v>134</v>
      </c>
    </row>
    <row r="31" spans="1:3" s="32" customFormat="1" ht="12.75" x14ac:dyDescent="0.2">
      <c r="A31" s="35" t="s">
        <v>135</v>
      </c>
      <c r="B31" s="35" t="s">
        <v>136</v>
      </c>
      <c r="C31" s="35" t="s">
        <v>137</v>
      </c>
    </row>
    <row r="32" spans="1:3" s="32" customFormat="1" ht="12.75" x14ac:dyDescent="0.2">
      <c r="A32" s="35" t="s">
        <v>138</v>
      </c>
      <c r="B32" s="35" t="s">
        <v>136</v>
      </c>
      <c r="C32" s="35" t="s">
        <v>139</v>
      </c>
    </row>
    <row r="33" spans="1:3" s="32" customFormat="1" ht="12.75" x14ac:dyDescent="0.2">
      <c r="A33" s="35" t="s">
        <v>140</v>
      </c>
      <c r="B33" s="35" t="s">
        <v>105</v>
      </c>
      <c r="C33" s="35" t="s">
        <v>105</v>
      </c>
    </row>
    <row r="34" spans="1:3" s="32" customFormat="1" ht="25.5" x14ac:dyDescent="0.2">
      <c r="A34" s="35" t="s">
        <v>141</v>
      </c>
      <c r="B34" s="35" t="s">
        <v>142</v>
      </c>
      <c r="C34" s="35" t="s">
        <v>142</v>
      </c>
    </row>
    <row r="35" spans="1:3" s="32" customFormat="1" ht="12.75" x14ac:dyDescent="0.2">
      <c r="A35" s="35" t="s">
        <v>143</v>
      </c>
      <c r="B35" s="35" t="s">
        <v>144</v>
      </c>
      <c r="C35" s="35" t="s">
        <v>144</v>
      </c>
    </row>
    <row r="36" spans="1:3" s="32" customFormat="1" ht="12.75" x14ac:dyDescent="0.2">
      <c r="A36" s="35" t="s">
        <v>145</v>
      </c>
      <c r="B36" s="35" t="s">
        <v>105</v>
      </c>
      <c r="C36" s="35" t="s">
        <v>105</v>
      </c>
    </row>
  </sheetData>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ED24A-6682-4239-9EC3-D6B560C11212}">
  <sheetPr codeName="Sheet42"/>
  <dimension ref="A1:F42"/>
  <sheetViews>
    <sheetView showGridLines="0" workbookViewId="0">
      <selection activeCell="A6" sqref="A6"/>
    </sheetView>
  </sheetViews>
  <sheetFormatPr defaultRowHeight="12.75" x14ac:dyDescent="0.2"/>
  <cols>
    <col min="1" max="1" width="33.85546875" customWidth="1"/>
    <col min="2" max="2" width="40.5703125" customWidth="1"/>
    <col min="5" max="5" width="39.85546875" customWidth="1"/>
    <col min="6" max="6" width="40.5703125" customWidth="1"/>
  </cols>
  <sheetData>
    <row r="1" spans="1:6" s="1" customFormat="1" ht="20.25" x14ac:dyDescent="0.3">
      <c r="A1" s="2" t="s">
        <v>0</v>
      </c>
    </row>
    <row r="2" spans="1:6" s="1" customFormat="1" ht="15.75" x14ac:dyDescent="0.25">
      <c r="A2" s="30" t="s">
        <v>1</v>
      </c>
      <c r="B2" s="3" t="str">
        <f>wb_title</f>
        <v>LGPS_NI - Consolidated Factor Spreadsheet</v>
      </c>
    </row>
    <row r="3" spans="1:6" s="1" customFormat="1" ht="15.75" x14ac:dyDescent="0.25">
      <c r="A3" s="30" t="s">
        <v>2</v>
      </c>
      <c r="B3" s="3" t="str">
        <f>TABLE_FACTOR_TYPE_1 &amp; " - x-" &amp; TABLE_SERIES_NUMBER_1</f>
        <v>Triv Comm - x-503</v>
      </c>
    </row>
    <row r="6" spans="1:6" x14ac:dyDescent="0.2">
      <c r="A6" s="40" t="s">
        <v>361</v>
      </c>
      <c r="B6" s="47" t="s">
        <v>362</v>
      </c>
      <c r="E6" s="40" t="s">
        <v>361</v>
      </c>
      <c r="F6" s="47" t="s">
        <v>362</v>
      </c>
    </row>
    <row r="7" spans="1:6" x14ac:dyDescent="0.2">
      <c r="A7" s="40" t="s">
        <v>363</v>
      </c>
      <c r="B7" s="47" t="s">
        <v>31</v>
      </c>
      <c r="E7" s="40" t="s">
        <v>363</v>
      </c>
      <c r="F7" s="47" t="s">
        <v>31</v>
      </c>
    </row>
    <row r="8" spans="1:6" x14ac:dyDescent="0.2">
      <c r="A8" s="40" t="s">
        <v>149</v>
      </c>
      <c r="B8" s="47" t="s">
        <v>162</v>
      </c>
      <c r="E8" s="40" t="s">
        <v>149</v>
      </c>
      <c r="F8" s="47" t="s">
        <v>162</v>
      </c>
    </row>
    <row r="9" spans="1:6" x14ac:dyDescent="0.2">
      <c r="A9" s="40" t="s">
        <v>150</v>
      </c>
      <c r="B9" s="47" t="s">
        <v>268</v>
      </c>
      <c r="E9" s="40" t="s">
        <v>150</v>
      </c>
      <c r="F9" s="47" t="s">
        <v>268</v>
      </c>
    </row>
    <row r="10" spans="1:6" x14ac:dyDescent="0.2">
      <c r="A10" s="40" t="s">
        <v>6</v>
      </c>
      <c r="B10" s="47" t="s">
        <v>279</v>
      </c>
      <c r="E10" s="40" t="s">
        <v>6</v>
      </c>
      <c r="F10" s="47" t="s">
        <v>279</v>
      </c>
    </row>
    <row r="11" spans="1:6" x14ac:dyDescent="0.2">
      <c r="A11" s="40" t="s">
        <v>151</v>
      </c>
      <c r="B11" s="47" t="s">
        <v>253</v>
      </c>
      <c r="E11" s="40" t="s">
        <v>151</v>
      </c>
      <c r="F11" s="47" t="s">
        <v>253</v>
      </c>
    </row>
    <row r="12" spans="1:6" ht="25.5" x14ac:dyDescent="0.2">
      <c r="A12" s="40" t="s">
        <v>152</v>
      </c>
      <c r="B12" s="47" t="s">
        <v>413</v>
      </c>
      <c r="E12" s="40" t="s">
        <v>152</v>
      </c>
      <c r="F12" s="47" t="s">
        <v>414</v>
      </c>
    </row>
    <row r="13" spans="1:6" x14ac:dyDescent="0.2">
      <c r="A13" s="40" t="s">
        <v>364</v>
      </c>
      <c r="B13" s="47">
        <v>0</v>
      </c>
      <c r="E13" s="40" t="s">
        <v>364</v>
      </c>
      <c r="F13" s="47">
        <v>0</v>
      </c>
    </row>
    <row r="14" spans="1:6" x14ac:dyDescent="0.2">
      <c r="A14" s="40" t="s">
        <v>154</v>
      </c>
      <c r="B14" s="47">
        <v>503</v>
      </c>
      <c r="E14" s="40" t="s">
        <v>154</v>
      </c>
      <c r="F14" s="47">
        <v>503</v>
      </c>
    </row>
    <row r="15" spans="1:6" x14ac:dyDescent="0.2">
      <c r="A15" s="40" t="s">
        <v>365</v>
      </c>
      <c r="B15" s="47" t="s">
        <v>281</v>
      </c>
      <c r="E15" s="40" t="s">
        <v>365</v>
      </c>
      <c r="F15" s="47" t="s">
        <v>284</v>
      </c>
    </row>
    <row r="16" spans="1:6" x14ac:dyDescent="0.2">
      <c r="A16" s="40" t="s">
        <v>156</v>
      </c>
      <c r="B16" s="47" t="s">
        <v>282</v>
      </c>
      <c r="E16" s="40" t="s">
        <v>156</v>
      </c>
      <c r="F16" s="47" t="s">
        <v>282</v>
      </c>
    </row>
    <row r="17" spans="1:6" x14ac:dyDescent="0.2">
      <c r="A17" s="41" t="s">
        <v>366</v>
      </c>
      <c r="B17" s="47"/>
      <c r="E17" s="41" t="s">
        <v>366</v>
      </c>
      <c r="F17" s="47"/>
    </row>
    <row r="18" spans="1:6" x14ac:dyDescent="0.2">
      <c r="A18" s="40" t="s">
        <v>158</v>
      </c>
      <c r="B18" s="48">
        <v>45134</v>
      </c>
      <c r="E18" s="40" t="s">
        <v>158</v>
      </c>
      <c r="F18" s="48">
        <v>45134</v>
      </c>
    </row>
    <row r="19" spans="1:6" x14ac:dyDescent="0.2">
      <c r="A19" s="40" t="s">
        <v>159</v>
      </c>
      <c r="B19" s="48">
        <v>45154</v>
      </c>
      <c r="E19" s="40" t="s">
        <v>159</v>
      </c>
      <c r="F19" s="48">
        <v>45154</v>
      </c>
    </row>
    <row r="20" spans="1:6" x14ac:dyDescent="0.2">
      <c r="A20" s="40" t="s">
        <v>160</v>
      </c>
      <c r="B20" s="47" t="s">
        <v>169</v>
      </c>
      <c r="E20" s="40" t="s">
        <v>160</v>
      </c>
      <c r="F20" s="47" t="s">
        <v>169</v>
      </c>
    </row>
    <row r="21" spans="1:6" x14ac:dyDescent="0.2">
      <c r="A21" s="40" t="s">
        <v>367</v>
      </c>
      <c r="B21" s="47"/>
      <c r="E21" s="40" t="s">
        <v>367</v>
      </c>
      <c r="F21" s="47"/>
    </row>
    <row r="23" spans="1:6" x14ac:dyDescent="0.2">
      <c r="A23" s="23" t="str">
        <f>HYPERLINK("#'Factor List'!A1", "Back to Factor List")</f>
        <v>Back to Factor List</v>
      </c>
      <c r="B23" s="23" t="str">
        <f>HYPERLINK("#'Assumptions'!A1", "Assumptions")</f>
        <v>Assumptions</v>
      </c>
    </row>
    <row r="26" spans="1:6" s="56" customFormat="1" ht="25.5" x14ac:dyDescent="0.2">
      <c r="A26" s="55" t="s">
        <v>368</v>
      </c>
      <c r="B26" s="55" t="s">
        <v>415</v>
      </c>
      <c r="E26" s="55" t="s">
        <v>414</v>
      </c>
      <c r="F26" s="55" t="s">
        <v>415</v>
      </c>
    </row>
    <row r="27" spans="1:6" x14ac:dyDescent="0.2">
      <c r="A27" s="43">
        <v>0</v>
      </c>
      <c r="B27" s="44">
        <v>16.62</v>
      </c>
      <c r="E27" s="43">
        <v>7</v>
      </c>
      <c r="F27" s="44">
        <v>6.6</v>
      </c>
    </row>
    <row r="28" spans="1:6" x14ac:dyDescent="0.2">
      <c r="A28" s="43">
        <v>1</v>
      </c>
      <c r="B28" s="44">
        <v>15.89</v>
      </c>
      <c r="E28" s="43">
        <v>6</v>
      </c>
      <c r="F28" s="44">
        <v>5.71</v>
      </c>
    </row>
    <row r="29" spans="1:6" x14ac:dyDescent="0.2">
      <c r="A29" s="43">
        <v>2</v>
      </c>
      <c r="B29" s="44">
        <v>15.15</v>
      </c>
      <c r="E29" s="43">
        <v>5</v>
      </c>
      <c r="F29" s="44">
        <v>4.8</v>
      </c>
    </row>
    <row r="30" spans="1:6" x14ac:dyDescent="0.2">
      <c r="A30" s="43">
        <v>3</v>
      </c>
      <c r="B30" s="44">
        <v>14.4</v>
      </c>
      <c r="E30" s="43">
        <v>4</v>
      </c>
      <c r="F30" s="44">
        <v>3.87</v>
      </c>
    </row>
    <row r="31" spans="1:6" x14ac:dyDescent="0.2">
      <c r="A31" s="43">
        <v>4</v>
      </c>
      <c r="B31" s="44">
        <v>13.64</v>
      </c>
      <c r="E31" s="43">
        <v>3</v>
      </c>
      <c r="F31" s="44">
        <v>2.93</v>
      </c>
    </row>
    <row r="32" spans="1:6" x14ac:dyDescent="0.2">
      <c r="A32" s="43">
        <v>5</v>
      </c>
      <c r="B32" s="44">
        <v>12.86</v>
      </c>
      <c r="E32" s="43">
        <v>2</v>
      </c>
      <c r="F32" s="44">
        <v>1.97</v>
      </c>
    </row>
    <row r="33" spans="1:6" x14ac:dyDescent="0.2">
      <c r="A33" s="43">
        <v>6</v>
      </c>
      <c r="B33" s="44">
        <v>12.07</v>
      </c>
      <c r="E33" s="43">
        <v>1</v>
      </c>
      <c r="F33" s="44">
        <v>0.99</v>
      </c>
    </row>
    <row r="34" spans="1:6" x14ac:dyDescent="0.2">
      <c r="A34" s="43">
        <v>7</v>
      </c>
      <c r="B34" s="44">
        <v>11.27</v>
      </c>
      <c r="E34" s="43">
        <v>0</v>
      </c>
      <c r="F34" s="44">
        <v>0</v>
      </c>
    </row>
    <row r="35" spans="1:6" x14ac:dyDescent="0.2">
      <c r="A35" s="43">
        <v>8</v>
      </c>
      <c r="B35" s="44">
        <v>10.45</v>
      </c>
    </row>
    <row r="36" spans="1:6" x14ac:dyDescent="0.2">
      <c r="A36" s="43">
        <v>9</v>
      </c>
      <c r="B36" s="44">
        <v>9.6199999999999992</v>
      </c>
    </row>
    <row r="37" spans="1:6" x14ac:dyDescent="0.2">
      <c r="A37" s="43">
        <v>10</v>
      </c>
      <c r="B37" s="44">
        <v>8.7799999999999994</v>
      </c>
    </row>
    <row r="38" spans="1:6" x14ac:dyDescent="0.2">
      <c r="A38" s="43">
        <v>11</v>
      </c>
      <c r="B38" s="44">
        <v>7.92</v>
      </c>
    </row>
    <row r="39" spans="1:6" x14ac:dyDescent="0.2">
      <c r="A39" s="43">
        <v>12</v>
      </c>
      <c r="B39" s="44">
        <v>7.05</v>
      </c>
    </row>
    <row r="40" spans="1:6" x14ac:dyDescent="0.2">
      <c r="A40" s="43">
        <v>13</v>
      </c>
      <c r="B40" s="44">
        <v>6.16</v>
      </c>
    </row>
    <row r="41" spans="1:6" x14ac:dyDescent="0.2">
      <c r="A41" s="43">
        <v>14</v>
      </c>
      <c r="B41" s="44">
        <v>5.25</v>
      </c>
    </row>
    <row r="42" spans="1:6" x14ac:dyDescent="0.2">
      <c r="A42" s="43">
        <v>15</v>
      </c>
      <c r="B42" s="44">
        <v>4.33</v>
      </c>
    </row>
  </sheetData>
  <sheetProtection algorithmName="SHA-512" hashValue="TJVTknfTtVLS2YiHR/xehGEjJYlJRtp0eKGqmpClValb4251VN1A7cYKvvLOLHQSGz9HxMLNSngdDUwRs5Mjow==" saltValue="pZne7FxcZuvaSn1CMSNkpQ==" spinCount="100000" sheet="1" objects="1" scenarios="1"/>
  <conditionalFormatting sqref="A6:A21">
    <cfRule type="expression" dxfId="231" priority="5" stopIfTrue="1">
      <formula>MOD(ROW(),2)=0</formula>
    </cfRule>
    <cfRule type="expression" dxfId="230" priority="6" stopIfTrue="1">
      <formula>MOD(ROW(),2)&lt;&gt;0</formula>
    </cfRule>
  </conditionalFormatting>
  <conditionalFormatting sqref="A26:A42">
    <cfRule type="expression" dxfId="229" priority="9" stopIfTrue="1">
      <formula>MOD(ROW(),2)=0</formula>
    </cfRule>
    <cfRule type="expression" dxfId="228" priority="10" stopIfTrue="1">
      <formula>MOD(ROW(),2)&lt;&gt;0</formula>
    </cfRule>
  </conditionalFormatting>
  <conditionalFormatting sqref="B6:B21">
    <cfRule type="expression" dxfId="227" priority="7" stopIfTrue="1">
      <formula>MOD(ROW(),2)=0</formula>
    </cfRule>
    <cfRule type="expression" dxfId="226" priority="8" stopIfTrue="1">
      <formula>MOD(ROW(),2)&lt;&gt;0</formula>
    </cfRule>
  </conditionalFormatting>
  <conditionalFormatting sqref="B26:B42">
    <cfRule type="expression" dxfId="225" priority="11" stopIfTrue="1">
      <formula>MOD(ROW(),2)=0</formula>
    </cfRule>
    <cfRule type="expression" dxfId="224" priority="12" stopIfTrue="1">
      <formula>MOD(ROW(),2)&lt;&gt;0</formula>
    </cfRule>
  </conditionalFormatting>
  <conditionalFormatting sqref="E6:E21">
    <cfRule type="expression" dxfId="223" priority="13" stopIfTrue="1">
      <formula>MOD(ROW(),2)=0</formula>
    </cfRule>
    <cfRule type="expression" dxfId="222" priority="14" stopIfTrue="1">
      <formula>MOD(ROW(),2)&lt;&gt;0</formula>
    </cfRule>
  </conditionalFormatting>
  <conditionalFormatting sqref="E26:E34">
    <cfRule type="expression" dxfId="221" priority="17" stopIfTrue="1">
      <formula>MOD(ROW(),2)=0</formula>
    </cfRule>
    <cfRule type="expression" dxfId="220" priority="18" stopIfTrue="1">
      <formula>MOD(ROW(),2)&lt;&gt;0</formula>
    </cfRule>
  </conditionalFormatting>
  <conditionalFormatting sqref="F6:F21">
    <cfRule type="expression" dxfId="219" priority="15" stopIfTrue="1">
      <formula>MOD(ROW(),2)=0</formula>
    </cfRule>
    <cfRule type="expression" dxfId="218" priority="16" stopIfTrue="1">
      <formula>MOD(ROW(),2)&lt;&gt;0</formula>
    </cfRule>
  </conditionalFormatting>
  <conditionalFormatting sqref="F26:F34">
    <cfRule type="expression" dxfId="217" priority="19" stopIfTrue="1">
      <formula>MOD(ROW(),2)=0</formula>
    </cfRule>
    <cfRule type="expression" dxfId="216" priority="20" stopIfTrue="1">
      <formula>MOD(ROW(),2)&lt;&gt;0</formula>
    </cfRule>
  </conditionalFormatting>
  <pageMargins left="0.7" right="0.7" top="0.75" bottom="0.75" header="0.3" footer="0.3"/>
  <tableParts count="2">
    <tablePart r:id="rId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F3E66-9930-4675-BB69-97D83FFF14E3}">
  <sheetPr codeName="Sheet43"/>
  <dimension ref="A1:H61"/>
  <sheetViews>
    <sheetView showGridLines="0" workbookViewId="0">
      <selection activeCell="A6" sqref="A6"/>
    </sheetView>
  </sheetViews>
  <sheetFormatPr defaultRowHeight="12.75" x14ac:dyDescent="0.2"/>
  <cols>
    <col min="1" max="1" width="32.140625" customWidth="1"/>
    <col min="2" max="2" width="13.85546875" customWidth="1"/>
    <col min="3" max="3" width="17.85546875" customWidth="1"/>
    <col min="6" max="6" width="33.140625" customWidth="1"/>
    <col min="7" max="7" width="15.42578125" customWidth="1"/>
    <col min="8" max="8" width="18.85546875" customWidth="1"/>
  </cols>
  <sheetData>
    <row r="1" spans="1:8" s="1" customFormat="1" ht="20.25" x14ac:dyDescent="0.3">
      <c r="A1" s="2" t="s">
        <v>0</v>
      </c>
    </row>
    <row r="2" spans="1:8" s="1" customFormat="1" ht="15.75" x14ac:dyDescent="0.25">
      <c r="A2" s="30" t="s">
        <v>1</v>
      </c>
      <c r="B2" s="3" t="str">
        <f>wb_title</f>
        <v>LGPS_NI - Consolidated Factor Spreadsheet</v>
      </c>
    </row>
    <row r="3" spans="1:8" s="1" customFormat="1" ht="15.75" x14ac:dyDescent="0.25">
      <c r="A3" s="30" t="s">
        <v>2</v>
      </c>
      <c r="B3" s="3" t="str">
        <f>TABLE_FACTOR_TYPE_1 &amp; " - x-" &amp; TABLE_SERIES_NUMBER_1</f>
        <v>Triv Comm - x-504</v>
      </c>
    </row>
    <row r="6" spans="1:8" x14ac:dyDescent="0.2">
      <c r="A6" s="40" t="s">
        <v>361</v>
      </c>
      <c r="B6" s="47" t="s">
        <v>362</v>
      </c>
      <c r="C6" s="47"/>
      <c r="F6" s="40" t="s">
        <v>361</v>
      </c>
      <c r="G6" s="47" t="s">
        <v>362</v>
      </c>
      <c r="H6" s="47"/>
    </row>
    <row r="7" spans="1:8" x14ac:dyDescent="0.2">
      <c r="A7" s="40" t="s">
        <v>363</v>
      </c>
      <c r="B7" s="47" t="s">
        <v>31</v>
      </c>
      <c r="C7" s="47"/>
      <c r="F7" s="40" t="s">
        <v>363</v>
      </c>
      <c r="G7" s="47" t="s">
        <v>31</v>
      </c>
      <c r="H7" s="47"/>
    </row>
    <row r="8" spans="1:8" x14ac:dyDescent="0.2">
      <c r="A8" s="40" t="s">
        <v>149</v>
      </c>
      <c r="B8" s="47" t="s">
        <v>162</v>
      </c>
      <c r="C8" s="47"/>
      <c r="F8" s="40" t="s">
        <v>149</v>
      </c>
      <c r="G8" s="47" t="s">
        <v>162</v>
      </c>
      <c r="H8" s="47"/>
    </row>
    <row r="9" spans="1:8" x14ac:dyDescent="0.2">
      <c r="A9" s="40" t="s">
        <v>150</v>
      </c>
      <c r="B9" s="47" t="s">
        <v>268</v>
      </c>
      <c r="C9" s="47"/>
      <c r="F9" s="40" t="s">
        <v>150</v>
      </c>
      <c r="G9" s="47" t="s">
        <v>268</v>
      </c>
      <c r="H9" s="47"/>
    </row>
    <row r="10" spans="1:8" ht="38.25" x14ac:dyDescent="0.2">
      <c r="A10" s="40" t="s">
        <v>6</v>
      </c>
      <c r="B10" s="47" t="s">
        <v>416</v>
      </c>
      <c r="C10" s="47"/>
      <c r="F10" s="40" t="s">
        <v>6</v>
      </c>
      <c r="G10" s="47" t="s">
        <v>417</v>
      </c>
      <c r="H10" s="47"/>
    </row>
    <row r="11" spans="1:8" x14ac:dyDescent="0.2">
      <c r="A11" s="40" t="s">
        <v>151</v>
      </c>
      <c r="B11" s="47" t="s">
        <v>165</v>
      </c>
      <c r="C11" s="47"/>
      <c r="F11" s="40" t="s">
        <v>151</v>
      </c>
      <c r="G11" s="47" t="s">
        <v>170</v>
      </c>
      <c r="H11" s="47"/>
    </row>
    <row r="12" spans="1:8" x14ac:dyDescent="0.2">
      <c r="A12" s="40" t="s">
        <v>152</v>
      </c>
      <c r="B12" s="47" t="s">
        <v>275</v>
      </c>
      <c r="C12" s="47"/>
      <c r="F12" s="40" t="s">
        <v>152</v>
      </c>
      <c r="G12" s="47" t="s">
        <v>275</v>
      </c>
      <c r="H12" s="47"/>
    </row>
    <row r="13" spans="1:8" x14ac:dyDescent="0.2">
      <c r="A13" s="40" t="s">
        <v>364</v>
      </c>
      <c r="B13" s="47">
        <v>0</v>
      </c>
      <c r="C13" s="47"/>
      <c r="F13" s="40" t="s">
        <v>364</v>
      </c>
      <c r="G13" s="47">
        <v>0</v>
      </c>
      <c r="H13" s="47"/>
    </row>
    <row r="14" spans="1:8" x14ac:dyDescent="0.2">
      <c r="A14" s="40" t="s">
        <v>154</v>
      </c>
      <c r="B14" s="47">
        <v>504</v>
      </c>
      <c r="C14" s="47"/>
      <c r="F14" s="40" t="s">
        <v>154</v>
      </c>
      <c r="G14" s="47">
        <v>504</v>
      </c>
      <c r="H14" s="47"/>
    </row>
    <row r="15" spans="1:8" x14ac:dyDescent="0.2">
      <c r="A15" s="40" t="s">
        <v>365</v>
      </c>
      <c r="B15" s="47" t="s">
        <v>286</v>
      </c>
      <c r="C15" s="47"/>
      <c r="F15" s="40" t="s">
        <v>365</v>
      </c>
      <c r="G15" s="47" t="s">
        <v>289</v>
      </c>
      <c r="H15" s="47"/>
    </row>
    <row r="16" spans="1:8" x14ac:dyDescent="0.2">
      <c r="A16" s="40" t="s">
        <v>156</v>
      </c>
      <c r="B16" s="47" t="s">
        <v>287</v>
      </c>
      <c r="C16" s="47"/>
      <c r="F16" s="40" t="s">
        <v>156</v>
      </c>
      <c r="G16" s="47" t="s">
        <v>287</v>
      </c>
      <c r="H16" s="47"/>
    </row>
    <row r="17" spans="1:8" x14ac:dyDescent="0.2">
      <c r="A17" s="41" t="s">
        <v>366</v>
      </c>
      <c r="B17" s="47"/>
      <c r="C17" s="47"/>
      <c r="F17" s="41" t="s">
        <v>366</v>
      </c>
      <c r="G17" s="47"/>
      <c r="H17" s="47"/>
    </row>
    <row r="18" spans="1:8" x14ac:dyDescent="0.2">
      <c r="A18" s="40" t="s">
        <v>158</v>
      </c>
      <c r="B18" s="48">
        <v>45134</v>
      </c>
      <c r="C18" s="48"/>
      <c r="F18" s="40" t="s">
        <v>158</v>
      </c>
      <c r="G18" s="48">
        <v>45134</v>
      </c>
      <c r="H18" s="48"/>
    </row>
    <row r="19" spans="1:8" x14ac:dyDescent="0.2">
      <c r="A19" s="40" t="s">
        <v>159</v>
      </c>
      <c r="B19" s="48">
        <v>45154</v>
      </c>
      <c r="C19" s="48"/>
      <c r="F19" s="40" t="s">
        <v>159</v>
      </c>
      <c r="G19" s="48">
        <v>45154</v>
      </c>
      <c r="H19" s="48"/>
    </row>
    <row r="20" spans="1:8" x14ac:dyDescent="0.2">
      <c r="A20" s="40" t="s">
        <v>160</v>
      </c>
      <c r="B20" s="47" t="s">
        <v>169</v>
      </c>
      <c r="C20" s="47"/>
      <c r="F20" s="40" t="s">
        <v>160</v>
      </c>
      <c r="G20" s="47" t="s">
        <v>169</v>
      </c>
      <c r="H20" s="47"/>
    </row>
    <row r="21" spans="1:8" x14ac:dyDescent="0.2">
      <c r="A21" s="40" t="s">
        <v>367</v>
      </c>
      <c r="B21" s="47"/>
      <c r="C21" s="47"/>
      <c r="F21" s="40" t="s">
        <v>367</v>
      </c>
      <c r="G21" s="47"/>
      <c r="H21" s="47"/>
    </row>
    <row r="23" spans="1:8" x14ac:dyDescent="0.2">
      <c r="A23" s="23" t="str">
        <f>HYPERLINK("#'Factor List'!A1", "Back to Factor List")</f>
        <v>Back to Factor List</v>
      </c>
      <c r="B23" s="23" t="str">
        <f>HYPERLINK("#'Assumptions'!A1", "Assumptions")</f>
        <v>Assumptions</v>
      </c>
    </row>
    <row r="26" spans="1:8" s="56" customFormat="1" ht="25.5" x14ac:dyDescent="0.2">
      <c r="A26" s="55" t="s">
        <v>368</v>
      </c>
      <c r="B26" s="55" t="s">
        <v>418</v>
      </c>
      <c r="C26" s="55" t="s">
        <v>419</v>
      </c>
      <c r="F26" s="55" t="s">
        <v>368</v>
      </c>
      <c r="G26" s="55" t="s">
        <v>418</v>
      </c>
      <c r="H26" s="55" t="s">
        <v>419</v>
      </c>
    </row>
    <row r="27" spans="1:8" x14ac:dyDescent="0.2">
      <c r="A27" s="43">
        <v>20</v>
      </c>
      <c r="B27" s="44">
        <v>31.43</v>
      </c>
      <c r="C27" s="44">
        <v>8.32</v>
      </c>
      <c r="F27" s="43">
        <v>20</v>
      </c>
      <c r="G27" s="44">
        <v>31.43</v>
      </c>
      <c r="H27" s="44">
        <v>8.32</v>
      </c>
    </row>
    <row r="28" spans="1:8" x14ac:dyDescent="0.2">
      <c r="A28" s="43">
        <v>21</v>
      </c>
      <c r="B28" s="44">
        <v>31.2</v>
      </c>
      <c r="C28" s="44">
        <v>8.26</v>
      </c>
      <c r="F28" s="43">
        <v>21</v>
      </c>
      <c r="G28" s="44">
        <v>31.2</v>
      </c>
      <c r="H28" s="44">
        <v>8.26</v>
      </c>
    </row>
    <row r="29" spans="1:8" x14ac:dyDescent="0.2">
      <c r="A29" s="43">
        <v>22</v>
      </c>
      <c r="B29" s="44">
        <v>30.96</v>
      </c>
      <c r="C29" s="44">
        <v>8.19</v>
      </c>
      <c r="F29" s="43">
        <v>22</v>
      </c>
      <c r="G29" s="44">
        <v>30.96</v>
      </c>
      <c r="H29" s="44">
        <v>8.19</v>
      </c>
    </row>
    <row r="30" spans="1:8" x14ac:dyDescent="0.2">
      <c r="A30" s="43">
        <v>23</v>
      </c>
      <c r="B30" s="44">
        <v>30.74</v>
      </c>
      <c r="C30" s="44">
        <v>8.11</v>
      </c>
      <c r="F30" s="43">
        <v>23</v>
      </c>
      <c r="G30" s="44">
        <v>30.74</v>
      </c>
      <c r="H30" s="44">
        <v>8.11</v>
      </c>
    </row>
    <row r="31" spans="1:8" x14ac:dyDescent="0.2">
      <c r="A31" s="43">
        <v>24</v>
      </c>
      <c r="B31" s="44">
        <v>30.5</v>
      </c>
      <c r="C31" s="44">
        <v>8.0299999999999994</v>
      </c>
      <c r="F31" s="43">
        <v>24</v>
      </c>
      <c r="G31" s="44">
        <v>30.5</v>
      </c>
      <c r="H31" s="44">
        <v>8.0299999999999994</v>
      </c>
    </row>
    <row r="32" spans="1:8" x14ac:dyDescent="0.2">
      <c r="A32" s="43">
        <v>25</v>
      </c>
      <c r="B32" s="44">
        <v>30.27</v>
      </c>
      <c r="C32" s="44">
        <v>7.95</v>
      </c>
      <c r="F32" s="43">
        <v>25</v>
      </c>
      <c r="G32" s="44">
        <v>30.27</v>
      </c>
      <c r="H32" s="44">
        <v>7.95</v>
      </c>
    </row>
    <row r="33" spans="1:8" x14ac:dyDescent="0.2">
      <c r="A33" s="43">
        <v>26</v>
      </c>
      <c r="B33" s="44">
        <v>30.03</v>
      </c>
      <c r="C33" s="44">
        <v>7.86</v>
      </c>
      <c r="F33" s="43">
        <v>26</v>
      </c>
      <c r="G33" s="44">
        <v>30.03</v>
      </c>
      <c r="H33" s="44">
        <v>7.86</v>
      </c>
    </row>
    <row r="34" spans="1:8" x14ac:dyDescent="0.2">
      <c r="A34" s="43">
        <v>27</v>
      </c>
      <c r="B34" s="44">
        <v>29.8</v>
      </c>
      <c r="C34" s="44">
        <v>7.78</v>
      </c>
      <c r="F34" s="43">
        <v>27</v>
      </c>
      <c r="G34" s="44">
        <v>29.8</v>
      </c>
      <c r="H34" s="44">
        <v>7.78</v>
      </c>
    </row>
    <row r="35" spans="1:8" x14ac:dyDescent="0.2">
      <c r="A35" s="43">
        <v>28</v>
      </c>
      <c r="B35" s="44">
        <v>29.56</v>
      </c>
      <c r="C35" s="44">
        <v>7.68</v>
      </c>
      <c r="F35" s="43">
        <v>28</v>
      </c>
      <c r="G35" s="44">
        <v>29.56</v>
      </c>
      <c r="H35" s="44">
        <v>7.68</v>
      </c>
    </row>
    <row r="36" spans="1:8" x14ac:dyDescent="0.2">
      <c r="A36" s="43">
        <v>29</v>
      </c>
      <c r="B36" s="44">
        <v>29.33</v>
      </c>
      <c r="C36" s="44">
        <v>7.58</v>
      </c>
      <c r="F36" s="43">
        <v>29</v>
      </c>
      <c r="G36" s="44">
        <v>29.33</v>
      </c>
      <c r="H36" s="44">
        <v>7.58</v>
      </c>
    </row>
    <row r="37" spans="1:8" x14ac:dyDescent="0.2">
      <c r="A37" s="43">
        <v>30</v>
      </c>
      <c r="B37" s="44">
        <v>29.11</v>
      </c>
      <c r="C37" s="44">
        <v>7.47</v>
      </c>
      <c r="F37" s="43">
        <v>30</v>
      </c>
      <c r="G37" s="44">
        <v>29.11</v>
      </c>
      <c r="H37" s="44">
        <v>7.47</v>
      </c>
    </row>
    <row r="38" spans="1:8" x14ac:dyDescent="0.2">
      <c r="A38" s="43">
        <v>31</v>
      </c>
      <c r="B38" s="44">
        <v>28.88</v>
      </c>
      <c r="C38" s="44">
        <v>7.36</v>
      </c>
      <c r="F38" s="43">
        <v>31</v>
      </c>
      <c r="G38" s="44">
        <v>28.88</v>
      </c>
      <c r="H38" s="44">
        <v>7.36</v>
      </c>
    </row>
    <row r="39" spans="1:8" x14ac:dyDescent="0.2">
      <c r="A39" s="43">
        <v>32</v>
      </c>
      <c r="B39" s="44">
        <v>28.65</v>
      </c>
      <c r="C39" s="44">
        <v>7.24</v>
      </c>
      <c r="F39" s="43">
        <v>32</v>
      </c>
      <c r="G39" s="44">
        <v>28.65</v>
      </c>
      <c r="H39" s="44">
        <v>7.24</v>
      </c>
    </row>
    <row r="40" spans="1:8" x14ac:dyDescent="0.2">
      <c r="A40" s="43">
        <v>33</v>
      </c>
      <c r="B40" s="44">
        <v>28.42</v>
      </c>
      <c r="C40" s="44">
        <v>7.11</v>
      </c>
      <c r="F40" s="43">
        <v>33</v>
      </c>
      <c r="G40" s="44">
        <v>28.42</v>
      </c>
      <c r="H40" s="44">
        <v>7.11</v>
      </c>
    </row>
    <row r="41" spans="1:8" x14ac:dyDescent="0.2">
      <c r="A41" s="43">
        <v>34</v>
      </c>
      <c r="B41" s="44">
        <v>28.19</v>
      </c>
      <c r="C41" s="44">
        <v>6.98</v>
      </c>
      <c r="F41" s="43">
        <v>34</v>
      </c>
      <c r="G41" s="44">
        <v>28.19</v>
      </c>
      <c r="H41" s="44">
        <v>6.98</v>
      </c>
    </row>
    <row r="42" spans="1:8" x14ac:dyDescent="0.2">
      <c r="A42" s="43">
        <v>35</v>
      </c>
      <c r="B42" s="44">
        <v>27.96</v>
      </c>
      <c r="C42" s="44">
        <v>6.85</v>
      </c>
      <c r="F42" s="43">
        <v>35</v>
      </c>
      <c r="G42" s="44">
        <v>27.96</v>
      </c>
      <c r="H42" s="44">
        <v>6.85</v>
      </c>
    </row>
    <row r="43" spans="1:8" x14ac:dyDescent="0.2">
      <c r="A43" s="43">
        <v>36</v>
      </c>
      <c r="B43" s="44">
        <v>27.73</v>
      </c>
      <c r="C43" s="44">
        <v>6.72</v>
      </c>
      <c r="F43" s="43">
        <v>36</v>
      </c>
      <c r="G43" s="44">
        <v>27.73</v>
      </c>
      <c r="H43" s="44">
        <v>6.72</v>
      </c>
    </row>
    <row r="44" spans="1:8" x14ac:dyDescent="0.2">
      <c r="A44" s="43">
        <v>37</v>
      </c>
      <c r="B44" s="44">
        <v>27.48</v>
      </c>
      <c r="C44" s="44">
        <v>6.59</v>
      </c>
      <c r="F44" s="43">
        <v>37</v>
      </c>
      <c r="G44" s="44">
        <v>27.48</v>
      </c>
      <c r="H44" s="44">
        <v>6.59</v>
      </c>
    </row>
    <row r="45" spans="1:8" x14ac:dyDescent="0.2">
      <c r="A45" s="43">
        <v>38</v>
      </c>
      <c r="B45" s="44">
        <v>27.23</v>
      </c>
      <c r="C45" s="44">
        <v>6.46</v>
      </c>
      <c r="F45" s="43">
        <v>38</v>
      </c>
      <c r="G45" s="44">
        <v>27.23</v>
      </c>
      <c r="H45" s="44">
        <v>6.46</v>
      </c>
    </row>
    <row r="46" spans="1:8" x14ac:dyDescent="0.2">
      <c r="A46" s="43">
        <v>39</v>
      </c>
      <c r="B46" s="44">
        <v>26.98</v>
      </c>
      <c r="C46" s="44">
        <v>6.33</v>
      </c>
      <c r="F46" s="43">
        <v>39</v>
      </c>
      <c r="G46" s="44">
        <v>26.98</v>
      </c>
      <c r="H46" s="44">
        <v>6.33</v>
      </c>
    </row>
    <row r="47" spans="1:8" x14ac:dyDescent="0.2">
      <c r="A47" s="43">
        <v>40</v>
      </c>
      <c r="B47" s="44">
        <v>26.71</v>
      </c>
      <c r="C47" s="44">
        <v>6.2</v>
      </c>
      <c r="F47" s="43">
        <v>40</v>
      </c>
      <c r="G47" s="44">
        <v>26.71</v>
      </c>
      <c r="H47" s="44">
        <v>6.2</v>
      </c>
    </row>
    <row r="48" spans="1:8" x14ac:dyDescent="0.2">
      <c r="A48" s="43">
        <v>41</v>
      </c>
      <c r="B48" s="44">
        <v>26.44</v>
      </c>
      <c r="C48" s="44">
        <v>6.06</v>
      </c>
      <c r="F48" s="43">
        <v>41</v>
      </c>
      <c r="G48" s="44">
        <v>26.44</v>
      </c>
      <c r="H48" s="44">
        <v>6.06</v>
      </c>
    </row>
    <row r="49" spans="1:8" x14ac:dyDescent="0.2">
      <c r="A49" s="43">
        <v>42</v>
      </c>
      <c r="B49" s="44">
        <v>26.17</v>
      </c>
      <c r="C49" s="44">
        <v>5.93</v>
      </c>
      <c r="F49" s="43">
        <v>42</v>
      </c>
      <c r="G49" s="44">
        <v>26.17</v>
      </c>
      <c r="H49" s="44">
        <v>5.93</v>
      </c>
    </row>
    <row r="50" spans="1:8" x14ac:dyDescent="0.2">
      <c r="A50" s="43">
        <v>43</v>
      </c>
      <c r="B50" s="44">
        <v>25.88</v>
      </c>
      <c r="C50" s="44">
        <v>5.8</v>
      </c>
      <c r="F50" s="43">
        <v>43</v>
      </c>
      <c r="G50" s="44">
        <v>25.88</v>
      </c>
      <c r="H50" s="44">
        <v>5.8</v>
      </c>
    </row>
    <row r="51" spans="1:8" x14ac:dyDescent="0.2">
      <c r="A51" s="43">
        <v>44</v>
      </c>
      <c r="B51" s="44">
        <v>25.58</v>
      </c>
      <c r="C51" s="44">
        <v>5.67</v>
      </c>
      <c r="F51" s="43">
        <v>44</v>
      </c>
      <c r="G51" s="44">
        <v>25.58</v>
      </c>
      <c r="H51" s="44">
        <v>5.67</v>
      </c>
    </row>
    <row r="52" spans="1:8" x14ac:dyDescent="0.2">
      <c r="A52" s="43">
        <v>45</v>
      </c>
      <c r="B52" s="44">
        <v>25.28</v>
      </c>
      <c r="C52" s="44">
        <v>5.54</v>
      </c>
      <c r="F52" s="43">
        <v>45</v>
      </c>
      <c r="G52" s="44">
        <v>25.28</v>
      </c>
      <c r="H52" s="44">
        <v>5.54</v>
      </c>
    </row>
    <row r="53" spans="1:8" x14ac:dyDescent="0.2">
      <c r="A53" s="43">
        <v>46</v>
      </c>
      <c r="B53" s="44">
        <v>24.97</v>
      </c>
      <c r="C53" s="44">
        <v>5.41</v>
      </c>
      <c r="F53" s="43">
        <v>46</v>
      </c>
      <c r="G53" s="44">
        <v>24.97</v>
      </c>
      <c r="H53" s="44">
        <v>5.41</v>
      </c>
    </row>
    <row r="54" spans="1:8" x14ac:dyDescent="0.2">
      <c r="A54" s="43">
        <v>47</v>
      </c>
      <c r="B54" s="44">
        <v>24.64</v>
      </c>
      <c r="C54" s="44">
        <v>5.29</v>
      </c>
      <c r="F54" s="43">
        <v>47</v>
      </c>
      <c r="G54" s="44">
        <v>24.64</v>
      </c>
      <c r="H54" s="44">
        <v>5.29</v>
      </c>
    </row>
    <row r="55" spans="1:8" x14ac:dyDescent="0.2">
      <c r="A55" s="43">
        <v>48</v>
      </c>
      <c r="B55" s="44">
        <v>24.53</v>
      </c>
      <c r="C55" s="44">
        <v>4.45</v>
      </c>
      <c r="F55" s="43">
        <v>48</v>
      </c>
      <c r="G55" s="44">
        <v>24.53</v>
      </c>
      <c r="H55" s="44">
        <v>4.45</v>
      </c>
    </row>
    <row r="56" spans="1:8" x14ac:dyDescent="0.2">
      <c r="A56" s="43">
        <v>49</v>
      </c>
      <c r="B56" s="44">
        <v>24.53</v>
      </c>
      <c r="C56" s="44">
        <v>3.2</v>
      </c>
      <c r="F56" s="43">
        <v>49</v>
      </c>
      <c r="G56" s="44">
        <v>24.53</v>
      </c>
      <c r="H56" s="44">
        <v>3.2</v>
      </c>
    </row>
    <row r="57" spans="1:8" x14ac:dyDescent="0.2">
      <c r="A57" s="43">
        <v>50</v>
      </c>
      <c r="B57" s="44">
        <v>24.53</v>
      </c>
      <c r="C57" s="44">
        <v>2.56</v>
      </c>
      <c r="F57" s="43">
        <v>50</v>
      </c>
      <c r="G57" s="44">
        <v>24.53</v>
      </c>
      <c r="H57" s="44">
        <v>2.56</v>
      </c>
    </row>
    <row r="58" spans="1:8" x14ac:dyDescent="0.2">
      <c r="A58" s="43">
        <v>51</v>
      </c>
      <c r="B58" s="44">
        <v>24.53</v>
      </c>
      <c r="C58" s="44">
        <v>2.56</v>
      </c>
      <c r="F58" s="43">
        <v>51</v>
      </c>
      <c r="G58" s="44">
        <v>24.53</v>
      </c>
      <c r="H58" s="44">
        <v>2.56</v>
      </c>
    </row>
    <row r="59" spans="1:8" x14ac:dyDescent="0.2">
      <c r="A59" s="43">
        <v>52</v>
      </c>
      <c r="B59" s="44">
        <v>24.53</v>
      </c>
      <c r="C59" s="44">
        <v>2.56</v>
      </c>
      <c r="F59" s="43">
        <v>52</v>
      </c>
      <c r="G59" s="44">
        <v>24.53</v>
      </c>
      <c r="H59" s="44">
        <v>2.56</v>
      </c>
    </row>
    <row r="60" spans="1:8" x14ac:dyDescent="0.2">
      <c r="A60" s="43">
        <v>53</v>
      </c>
      <c r="B60" s="44">
        <v>24.53</v>
      </c>
      <c r="C60" s="44">
        <v>2.56</v>
      </c>
      <c r="F60" s="43">
        <v>53</v>
      </c>
      <c r="G60" s="44">
        <v>24.53</v>
      </c>
      <c r="H60" s="44">
        <v>2.56</v>
      </c>
    </row>
    <row r="61" spans="1:8" x14ac:dyDescent="0.2">
      <c r="A61" s="43">
        <v>54</v>
      </c>
      <c r="B61" s="44">
        <v>24.53</v>
      </c>
      <c r="C61" s="44">
        <v>2.56</v>
      </c>
      <c r="F61" s="43">
        <v>54</v>
      </c>
      <c r="G61" s="44">
        <v>24.53</v>
      </c>
      <c r="H61" s="44">
        <v>2.56</v>
      </c>
    </row>
  </sheetData>
  <sheetProtection algorithmName="SHA-512" hashValue="u5D/3vIAQEo0L/NhQGBbYRLZohqzx42P5JTX7MiHfQUvjamxJ8DhtCgiLSCGaFpM4oDatoXbC76fgVgeBTle5w==" saltValue="dhJyPlvzli5JN1OqdTJrYg==" spinCount="100000" sheet="1" objects="1" scenarios="1"/>
  <conditionalFormatting sqref="A6:A21">
    <cfRule type="expression" dxfId="215" priority="5" stopIfTrue="1">
      <formula>MOD(ROW(),2)=0</formula>
    </cfRule>
    <cfRule type="expression" dxfId="214" priority="6" stopIfTrue="1">
      <formula>MOD(ROW(),2)&lt;&gt;0</formula>
    </cfRule>
  </conditionalFormatting>
  <conditionalFormatting sqref="A26:A61">
    <cfRule type="expression" dxfId="213" priority="9" stopIfTrue="1">
      <formula>MOD(ROW(),2)=0</formula>
    </cfRule>
    <cfRule type="expression" dxfId="212" priority="10" stopIfTrue="1">
      <formula>MOD(ROW(),2)&lt;&gt;0</formula>
    </cfRule>
  </conditionalFormatting>
  <conditionalFormatting sqref="B6:C21">
    <cfRule type="expression" dxfId="211" priority="7" stopIfTrue="1">
      <formula>MOD(ROW(),2)=0</formula>
    </cfRule>
    <cfRule type="expression" dxfId="210" priority="8" stopIfTrue="1">
      <formula>MOD(ROW(),2)&lt;&gt;0</formula>
    </cfRule>
  </conditionalFormatting>
  <conditionalFormatting sqref="B26:C61">
    <cfRule type="expression" dxfId="209" priority="11" stopIfTrue="1">
      <formula>MOD(ROW(),2)=0</formula>
    </cfRule>
    <cfRule type="expression" dxfId="208" priority="12" stopIfTrue="1">
      <formula>MOD(ROW(),2)&lt;&gt;0</formula>
    </cfRule>
  </conditionalFormatting>
  <conditionalFormatting sqref="F6:F21">
    <cfRule type="expression" dxfId="207" priority="13" stopIfTrue="1">
      <formula>MOD(ROW(),2)=0</formula>
    </cfRule>
    <cfRule type="expression" dxfId="206" priority="14" stopIfTrue="1">
      <formula>MOD(ROW(),2)&lt;&gt;0</formula>
    </cfRule>
  </conditionalFormatting>
  <conditionalFormatting sqref="F26:F61">
    <cfRule type="expression" dxfId="205" priority="17" stopIfTrue="1">
      <formula>MOD(ROW(),2)=0</formula>
    </cfRule>
    <cfRule type="expression" dxfId="204" priority="18" stopIfTrue="1">
      <formula>MOD(ROW(),2)&lt;&gt;0</formula>
    </cfRule>
  </conditionalFormatting>
  <conditionalFormatting sqref="G6:H21">
    <cfRule type="expression" dxfId="203" priority="15" stopIfTrue="1">
      <formula>MOD(ROW(),2)=0</formula>
    </cfRule>
    <cfRule type="expression" dxfId="202" priority="16" stopIfTrue="1">
      <formula>MOD(ROW(),2)&lt;&gt;0</formula>
    </cfRule>
  </conditionalFormatting>
  <conditionalFormatting sqref="G26:H61">
    <cfRule type="expression" dxfId="201" priority="19" stopIfTrue="1">
      <formula>MOD(ROW(),2)=0</formula>
    </cfRule>
    <cfRule type="expression" dxfId="200" priority="20" stopIfTrue="1">
      <formula>MOD(ROW(),2)&lt;&gt;0</formula>
    </cfRule>
  </conditionalFormatting>
  <pageMargins left="0.7" right="0.7" top="0.75" bottom="0.75" header="0.3" footer="0.3"/>
  <tableParts count="2">
    <tablePart r:id="rId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4B32A-0DBF-401F-9675-228CF6AF22F8}">
  <sheetPr codeName="Sheet44"/>
  <dimension ref="A1:C66"/>
  <sheetViews>
    <sheetView showGridLines="0" workbookViewId="0">
      <selection activeCell="A6" sqref="A6"/>
    </sheetView>
  </sheetViews>
  <sheetFormatPr defaultRowHeight="12.75" x14ac:dyDescent="0.2"/>
  <cols>
    <col min="1" max="1" width="45.42578125" customWidth="1"/>
    <col min="2" max="2" width="31" customWidth="1"/>
    <col min="3" max="3" width="19" customWidth="1"/>
  </cols>
  <sheetData>
    <row r="1" spans="1:3" s="1" customFormat="1" ht="20.25" x14ac:dyDescent="0.3">
      <c r="A1" s="2" t="s">
        <v>0</v>
      </c>
    </row>
    <row r="2" spans="1:3" s="1" customFormat="1" ht="15.75" x14ac:dyDescent="0.25">
      <c r="A2" s="30" t="s">
        <v>1</v>
      </c>
      <c r="B2" s="3" t="str">
        <f>wb_title</f>
        <v>LGPS_NI - Consolidated Factor Spreadsheet</v>
      </c>
    </row>
    <row r="3" spans="1:3" s="1" customFormat="1" ht="15.75" x14ac:dyDescent="0.25">
      <c r="A3" s="30" t="s">
        <v>2</v>
      </c>
      <c r="B3" s="3" t="str">
        <f>TABLE_FACTOR_TYPE_1 &amp; " - x-" &amp; TABLE_SERIES_NUMBER_1</f>
        <v>Inv Comm - x-505</v>
      </c>
    </row>
    <row r="6" spans="1:3" x14ac:dyDescent="0.2">
      <c r="A6" s="40" t="s">
        <v>361</v>
      </c>
      <c r="B6" s="47" t="s">
        <v>362</v>
      </c>
      <c r="C6" s="47"/>
    </row>
    <row r="7" spans="1:3" x14ac:dyDescent="0.2">
      <c r="A7" s="40" t="s">
        <v>363</v>
      </c>
      <c r="B7" s="47" t="s">
        <v>31</v>
      </c>
      <c r="C7" s="47"/>
    </row>
    <row r="8" spans="1:3" x14ac:dyDescent="0.2">
      <c r="A8" s="40" t="s">
        <v>149</v>
      </c>
      <c r="B8" s="47" t="s">
        <v>239</v>
      </c>
      <c r="C8" s="47"/>
    </row>
    <row r="9" spans="1:3" x14ac:dyDescent="0.2">
      <c r="A9" s="40" t="s">
        <v>150</v>
      </c>
      <c r="B9" s="47" t="s">
        <v>290</v>
      </c>
      <c r="C9" s="47"/>
    </row>
    <row r="10" spans="1:3" ht="25.5" x14ac:dyDescent="0.2">
      <c r="A10" s="40" t="s">
        <v>6</v>
      </c>
      <c r="B10" s="47" t="s">
        <v>291</v>
      </c>
      <c r="C10" s="47"/>
    </row>
    <row r="11" spans="1:3" x14ac:dyDescent="0.2">
      <c r="A11" s="40" t="s">
        <v>151</v>
      </c>
      <c r="B11" s="47" t="s">
        <v>236</v>
      </c>
      <c r="C11" s="47"/>
    </row>
    <row r="12" spans="1:3" ht="25.5" x14ac:dyDescent="0.2">
      <c r="A12" s="40" t="s">
        <v>152</v>
      </c>
      <c r="B12" s="47" t="s">
        <v>292</v>
      </c>
      <c r="C12" s="47"/>
    </row>
    <row r="13" spans="1:3" x14ac:dyDescent="0.2">
      <c r="A13" s="40" t="s">
        <v>364</v>
      </c>
      <c r="B13" s="47">
        <v>0</v>
      </c>
      <c r="C13" s="47"/>
    </row>
    <row r="14" spans="1:3" x14ac:dyDescent="0.2">
      <c r="A14" s="40" t="s">
        <v>154</v>
      </c>
      <c r="B14" s="47">
        <v>505</v>
      </c>
      <c r="C14" s="47"/>
    </row>
    <row r="15" spans="1:3" x14ac:dyDescent="0.2">
      <c r="A15" s="40" t="s">
        <v>365</v>
      </c>
      <c r="B15" s="47" t="s">
        <v>293</v>
      </c>
      <c r="C15" s="47"/>
    </row>
    <row r="16" spans="1:3" x14ac:dyDescent="0.2">
      <c r="A16" s="40" t="s">
        <v>156</v>
      </c>
      <c r="B16" s="47" t="s">
        <v>234</v>
      </c>
      <c r="C16" s="47"/>
    </row>
    <row r="17" spans="1:3" x14ac:dyDescent="0.2">
      <c r="A17" s="41" t="s">
        <v>366</v>
      </c>
      <c r="B17" s="47"/>
      <c r="C17" s="47"/>
    </row>
    <row r="18" spans="1:3" x14ac:dyDescent="0.2">
      <c r="A18" s="40" t="s">
        <v>158</v>
      </c>
      <c r="B18" s="48">
        <v>45134</v>
      </c>
      <c r="C18" s="48"/>
    </row>
    <row r="19" spans="1:3" x14ac:dyDescent="0.2">
      <c r="A19" s="40" t="s">
        <v>159</v>
      </c>
      <c r="B19" s="48">
        <v>45154</v>
      </c>
      <c r="C19" s="48"/>
    </row>
    <row r="20" spans="1:3" x14ac:dyDescent="0.2">
      <c r="A20" s="40" t="s">
        <v>160</v>
      </c>
      <c r="B20" s="47" t="s">
        <v>169</v>
      </c>
      <c r="C20" s="47"/>
    </row>
    <row r="21" spans="1:3" x14ac:dyDescent="0.2">
      <c r="A21" s="40" t="s">
        <v>367</v>
      </c>
      <c r="B21" s="47"/>
      <c r="C21" s="47"/>
    </row>
    <row r="23" spans="1:3" x14ac:dyDescent="0.2">
      <c r="A23" s="23" t="str">
        <f>HYPERLINK("#'Factor List'!A1", "Back to Factor List")</f>
        <v>Back to Factor List</v>
      </c>
      <c r="B23" s="23" t="str">
        <f>HYPERLINK("#'Assumptions'!A1", "Assumptions")</f>
        <v>Assumptions</v>
      </c>
    </row>
    <row r="26" spans="1:3" s="56" customFormat="1" ht="51" x14ac:dyDescent="0.2">
      <c r="A26" s="55" t="s">
        <v>292</v>
      </c>
      <c r="B26" s="55" t="s">
        <v>420</v>
      </c>
      <c r="C26" s="55" t="s">
        <v>421</v>
      </c>
    </row>
    <row r="27" spans="1:3" x14ac:dyDescent="0.2">
      <c r="A27" s="43" t="s">
        <v>422</v>
      </c>
      <c r="B27" s="44">
        <v>3.81</v>
      </c>
      <c r="C27" s="44">
        <v>4.05</v>
      </c>
    </row>
    <row r="28" spans="1:3" x14ac:dyDescent="0.2">
      <c r="A28" s="43" t="s">
        <v>423</v>
      </c>
      <c r="B28" s="44">
        <v>3.85</v>
      </c>
      <c r="C28" s="44">
        <v>4.0999999999999996</v>
      </c>
    </row>
    <row r="29" spans="1:3" x14ac:dyDescent="0.2">
      <c r="A29" s="43" t="s">
        <v>424</v>
      </c>
      <c r="B29" s="44">
        <v>3.89</v>
      </c>
      <c r="C29" s="44">
        <v>4.1500000000000004</v>
      </c>
    </row>
    <row r="30" spans="1:3" x14ac:dyDescent="0.2">
      <c r="A30" s="43" t="s">
        <v>425</v>
      </c>
      <c r="B30" s="44">
        <v>3.93</v>
      </c>
      <c r="C30" s="44">
        <v>4.2</v>
      </c>
    </row>
    <row r="31" spans="1:3" x14ac:dyDescent="0.2">
      <c r="A31" s="43" t="s">
        <v>426</v>
      </c>
      <c r="B31" s="44">
        <v>3.98</v>
      </c>
      <c r="C31" s="44">
        <v>4.25</v>
      </c>
    </row>
    <row r="32" spans="1:3" x14ac:dyDescent="0.2">
      <c r="A32" s="43" t="s">
        <v>427</v>
      </c>
      <c r="B32" s="44">
        <v>4.03</v>
      </c>
      <c r="C32" s="44">
        <v>4.3099999999999996</v>
      </c>
    </row>
    <row r="33" spans="1:3" x14ac:dyDescent="0.2">
      <c r="A33" s="43" t="s">
        <v>428</v>
      </c>
      <c r="B33" s="44">
        <v>4.07</v>
      </c>
      <c r="C33" s="44">
        <v>4.3600000000000003</v>
      </c>
    </row>
    <row r="34" spans="1:3" x14ac:dyDescent="0.2">
      <c r="A34" s="43" t="s">
        <v>429</v>
      </c>
      <c r="B34" s="44">
        <v>4.12</v>
      </c>
      <c r="C34" s="44">
        <v>4.42</v>
      </c>
    </row>
    <row r="35" spans="1:3" x14ac:dyDescent="0.2">
      <c r="A35" s="43" t="s">
        <v>430</v>
      </c>
      <c r="B35" s="44">
        <v>4.17</v>
      </c>
      <c r="C35" s="44">
        <v>4.4800000000000004</v>
      </c>
    </row>
    <row r="36" spans="1:3" x14ac:dyDescent="0.2">
      <c r="A36" s="43" t="s">
        <v>431</v>
      </c>
      <c r="B36" s="44">
        <v>4.22</v>
      </c>
      <c r="C36" s="44">
        <v>4.54</v>
      </c>
    </row>
    <row r="37" spans="1:3" x14ac:dyDescent="0.2">
      <c r="A37" s="43" t="s">
        <v>432</v>
      </c>
      <c r="B37" s="44">
        <v>4.28</v>
      </c>
      <c r="C37" s="44">
        <v>4.5999999999999996</v>
      </c>
    </row>
    <row r="38" spans="1:3" x14ac:dyDescent="0.2">
      <c r="A38" s="43" t="s">
        <v>433</v>
      </c>
      <c r="B38" s="44">
        <v>4.33</v>
      </c>
      <c r="C38" s="44">
        <v>4.66</v>
      </c>
    </row>
    <row r="39" spans="1:3" x14ac:dyDescent="0.2">
      <c r="A39" s="43" t="s">
        <v>434</v>
      </c>
      <c r="B39" s="44">
        <v>4.3899999999999997</v>
      </c>
      <c r="C39" s="44">
        <v>4.7300000000000004</v>
      </c>
    </row>
    <row r="40" spans="1:3" x14ac:dyDescent="0.2">
      <c r="A40" s="43" t="s">
        <v>435</v>
      </c>
      <c r="B40" s="44">
        <v>4.4400000000000004</v>
      </c>
      <c r="C40" s="44">
        <v>4.8</v>
      </c>
    </row>
    <row r="41" spans="1:3" x14ac:dyDescent="0.2">
      <c r="A41" s="43" t="s">
        <v>436</v>
      </c>
      <c r="B41" s="44">
        <v>4.5</v>
      </c>
      <c r="C41" s="44">
        <v>4.87</v>
      </c>
    </row>
    <row r="42" spans="1:3" x14ac:dyDescent="0.2">
      <c r="A42" s="43" t="s">
        <v>437</v>
      </c>
      <c r="B42" s="44">
        <v>4.57</v>
      </c>
      <c r="C42" s="44">
        <v>4.9400000000000004</v>
      </c>
    </row>
    <row r="43" spans="1:3" x14ac:dyDescent="0.2">
      <c r="A43" s="43" t="s">
        <v>438</v>
      </c>
      <c r="B43" s="44">
        <v>4.63</v>
      </c>
      <c r="C43" s="44">
        <v>5.0199999999999996</v>
      </c>
    </row>
    <row r="44" spans="1:3" x14ac:dyDescent="0.2">
      <c r="A44" s="43" t="s">
        <v>439</v>
      </c>
      <c r="B44" s="44">
        <v>4.6900000000000004</v>
      </c>
      <c r="C44" s="44">
        <v>5.09</v>
      </c>
    </row>
    <row r="45" spans="1:3" x14ac:dyDescent="0.2">
      <c r="A45" s="43" t="s">
        <v>440</v>
      </c>
      <c r="B45" s="44">
        <v>4.76</v>
      </c>
      <c r="C45" s="44">
        <v>5.17</v>
      </c>
    </row>
    <row r="46" spans="1:3" x14ac:dyDescent="0.2">
      <c r="A46" s="43" t="s">
        <v>441</v>
      </c>
      <c r="B46" s="44">
        <v>4.83</v>
      </c>
      <c r="C46" s="44">
        <v>5.26</v>
      </c>
    </row>
    <row r="47" spans="1:3" x14ac:dyDescent="0.2">
      <c r="A47" s="43" t="s">
        <v>442</v>
      </c>
      <c r="B47" s="44">
        <v>4.91</v>
      </c>
      <c r="C47" s="44">
        <v>5.35</v>
      </c>
    </row>
    <row r="48" spans="1:3" x14ac:dyDescent="0.2">
      <c r="A48" s="43" t="s">
        <v>443</v>
      </c>
      <c r="B48" s="44">
        <v>4.99</v>
      </c>
      <c r="C48" s="44">
        <v>5.45</v>
      </c>
    </row>
    <row r="49" spans="1:3" x14ac:dyDescent="0.2">
      <c r="A49" s="43" t="s">
        <v>444</v>
      </c>
      <c r="B49" s="44">
        <v>5.08</v>
      </c>
      <c r="C49" s="44">
        <v>5.55</v>
      </c>
    </row>
    <row r="50" spans="1:3" x14ac:dyDescent="0.2">
      <c r="A50" s="43" t="s">
        <v>445</v>
      </c>
      <c r="B50" s="44">
        <v>5.17</v>
      </c>
      <c r="C50" s="44">
        <v>5.66</v>
      </c>
    </row>
    <row r="51" spans="1:3" x14ac:dyDescent="0.2">
      <c r="A51" s="43" t="s">
        <v>446</v>
      </c>
      <c r="B51" s="44">
        <v>5.26</v>
      </c>
      <c r="C51" s="44">
        <v>5.77</v>
      </c>
    </row>
    <row r="52" spans="1:3" x14ac:dyDescent="0.2">
      <c r="A52" s="43" t="s">
        <v>447</v>
      </c>
      <c r="B52" s="44">
        <v>5.36</v>
      </c>
      <c r="C52" s="44">
        <v>5.89</v>
      </c>
    </row>
    <row r="53" spans="1:3" x14ac:dyDescent="0.2">
      <c r="A53" s="43" t="s">
        <v>448</v>
      </c>
      <c r="B53" s="44">
        <v>5.46</v>
      </c>
      <c r="C53" s="44">
        <v>6.01</v>
      </c>
    </row>
    <row r="54" spans="1:3" x14ac:dyDescent="0.2">
      <c r="A54" s="43" t="s">
        <v>449</v>
      </c>
      <c r="B54" s="44">
        <v>5.57</v>
      </c>
      <c r="C54" s="44">
        <v>6.14</v>
      </c>
    </row>
    <row r="55" spans="1:3" x14ac:dyDescent="0.2">
      <c r="A55" s="43" t="s">
        <v>450</v>
      </c>
      <c r="B55" s="44">
        <v>5.68</v>
      </c>
      <c r="C55" s="44">
        <v>6.27</v>
      </c>
    </row>
    <row r="56" spans="1:3" x14ac:dyDescent="0.2">
      <c r="A56" s="43" t="s">
        <v>451</v>
      </c>
      <c r="B56" s="44">
        <v>5.79</v>
      </c>
      <c r="C56" s="44">
        <v>6.41</v>
      </c>
    </row>
    <row r="57" spans="1:3" x14ac:dyDescent="0.2">
      <c r="A57" s="43" t="s">
        <v>452</v>
      </c>
      <c r="B57" s="44">
        <v>5.91</v>
      </c>
      <c r="C57" s="44">
        <v>6.56</v>
      </c>
    </row>
    <row r="58" spans="1:3" x14ac:dyDescent="0.2">
      <c r="A58" s="43" t="s">
        <v>453</v>
      </c>
      <c r="B58" s="44">
        <v>6.04</v>
      </c>
      <c r="C58" s="44">
        <v>6.71</v>
      </c>
    </row>
    <row r="59" spans="1:3" x14ac:dyDescent="0.2">
      <c r="A59" s="43" t="s">
        <v>454</v>
      </c>
      <c r="B59" s="44">
        <v>6.16</v>
      </c>
      <c r="C59" s="44">
        <v>6.87</v>
      </c>
    </row>
    <row r="60" spans="1:3" x14ac:dyDescent="0.2">
      <c r="A60" s="43" t="s">
        <v>455</v>
      </c>
      <c r="B60" s="44">
        <v>6.3</v>
      </c>
      <c r="C60" s="44">
        <v>7.03</v>
      </c>
    </row>
    <row r="61" spans="1:3" x14ac:dyDescent="0.2">
      <c r="A61" s="43" t="s">
        <v>456</v>
      </c>
      <c r="B61" s="44">
        <v>6.44</v>
      </c>
      <c r="C61" s="44">
        <v>7.2</v>
      </c>
    </row>
    <row r="62" spans="1:3" x14ac:dyDescent="0.2">
      <c r="A62" s="43" t="s">
        <v>457</v>
      </c>
      <c r="B62" s="44">
        <v>6.59</v>
      </c>
      <c r="C62" s="44">
        <v>7.39</v>
      </c>
    </row>
    <row r="63" spans="1:3" x14ac:dyDescent="0.2">
      <c r="A63" s="43" t="s">
        <v>458</v>
      </c>
      <c r="B63" s="44">
        <v>6.74</v>
      </c>
      <c r="C63" s="44">
        <v>7.57</v>
      </c>
    </row>
    <row r="64" spans="1:3" x14ac:dyDescent="0.2">
      <c r="A64" s="43" t="s">
        <v>459</v>
      </c>
      <c r="B64" s="44">
        <v>6.9</v>
      </c>
      <c r="C64" s="44">
        <v>7.77</v>
      </c>
    </row>
    <row r="65" spans="1:3" x14ac:dyDescent="0.2">
      <c r="A65" s="43" t="s">
        <v>460</v>
      </c>
      <c r="B65" s="44">
        <v>7.06</v>
      </c>
      <c r="C65" s="44">
        <v>7.97</v>
      </c>
    </row>
    <row r="66" spans="1:3" x14ac:dyDescent="0.2">
      <c r="A66" s="43" t="s">
        <v>461</v>
      </c>
      <c r="B66" s="44">
        <v>7.23</v>
      </c>
      <c r="C66" s="44">
        <v>8.19</v>
      </c>
    </row>
  </sheetData>
  <sheetProtection algorithmName="SHA-512" hashValue="6CbM4i9f6r55rTlfb5AWAmdnL/NFeiLR5gyVPWmXvSuOzukJivnJdbD59lzQEse78mJXVXn4zG2lZ19X6cTUCw==" saltValue="Fu7MBJhteo9hMBWyY7UC8w==" spinCount="100000" sheet="1" objects="1" scenarios="1"/>
  <conditionalFormatting sqref="A6:A21">
    <cfRule type="expression" dxfId="199" priority="1" stopIfTrue="1">
      <formula>MOD(ROW(),2)=0</formula>
    </cfRule>
    <cfRule type="expression" dxfId="198" priority="2" stopIfTrue="1">
      <formula>MOD(ROW(),2)&lt;&gt;0</formula>
    </cfRule>
  </conditionalFormatting>
  <conditionalFormatting sqref="A26:A66">
    <cfRule type="expression" dxfId="197" priority="5" stopIfTrue="1">
      <formula>MOD(ROW(),2)=0</formula>
    </cfRule>
    <cfRule type="expression" dxfId="196" priority="6" stopIfTrue="1">
      <formula>MOD(ROW(),2)&lt;&gt;0</formula>
    </cfRule>
  </conditionalFormatting>
  <conditionalFormatting sqref="B6:C21">
    <cfRule type="expression" dxfId="195" priority="3" stopIfTrue="1">
      <formula>MOD(ROW(),2)=0</formula>
    </cfRule>
    <cfRule type="expression" dxfId="194" priority="4" stopIfTrue="1">
      <formula>MOD(ROW(),2)&lt;&gt;0</formula>
    </cfRule>
  </conditionalFormatting>
  <conditionalFormatting sqref="B26:C66">
    <cfRule type="expression" dxfId="193" priority="7" stopIfTrue="1">
      <formula>MOD(ROW(),2)=0</formula>
    </cfRule>
    <cfRule type="expression" dxfId="192" priority="8" stopIfTrue="1">
      <formula>MOD(ROW(),2)&lt;&gt;0</formula>
    </cfRule>
  </conditionalFormatting>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751A9-5261-4E38-B9B8-FD6520D99D80}">
  <sheetPr codeName="Sheet45"/>
  <dimension ref="A1:C115"/>
  <sheetViews>
    <sheetView showGridLines="0" workbookViewId="0">
      <selection activeCell="A6" sqref="A6"/>
    </sheetView>
  </sheetViews>
  <sheetFormatPr defaultRowHeight="12.75" x14ac:dyDescent="0.2"/>
  <cols>
    <col min="1" max="1" width="47.5703125" customWidth="1"/>
    <col min="2" max="2" width="30.42578125" customWidth="1"/>
    <col min="3" max="3" width="24.140625" customWidth="1"/>
  </cols>
  <sheetData>
    <row r="1" spans="1:3" s="1" customFormat="1" ht="20.25" x14ac:dyDescent="0.3">
      <c r="A1" s="2" t="s">
        <v>0</v>
      </c>
    </row>
    <row r="2" spans="1:3" s="1" customFormat="1" ht="15.75" x14ac:dyDescent="0.25">
      <c r="A2" s="30" t="s">
        <v>1</v>
      </c>
      <c r="B2" s="3" t="str">
        <f>wb_title</f>
        <v>LGPS_NI - Consolidated Factor Spreadsheet</v>
      </c>
    </row>
    <row r="3" spans="1:3" s="1" customFormat="1" ht="15.75" x14ac:dyDescent="0.25">
      <c r="A3" s="30" t="s">
        <v>2</v>
      </c>
      <c r="B3" s="3" t="str">
        <f>TABLE_FACTOR_TYPE_1 &amp; " - x-" &amp; TABLE_SERIES_NUMBER_1</f>
        <v>Inv Comm - x-506</v>
      </c>
    </row>
    <row r="6" spans="1:3" x14ac:dyDescent="0.2">
      <c r="A6" s="40" t="s">
        <v>361</v>
      </c>
      <c r="B6" s="47" t="s">
        <v>362</v>
      </c>
      <c r="C6" s="47"/>
    </row>
    <row r="7" spans="1:3" x14ac:dyDescent="0.2">
      <c r="A7" s="40" t="s">
        <v>363</v>
      </c>
      <c r="B7" s="47" t="s">
        <v>31</v>
      </c>
      <c r="C7" s="47"/>
    </row>
    <row r="8" spans="1:3" x14ac:dyDescent="0.2">
      <c r="A8" s="40" t="s">
        <v>149</v>
      </c>
      <c r="B8" s="47" t="s">
        <v>239</v>
      </c>
      <c r="C8" s="47"/>
    </row>
    <row r="9" spans="1:3" x14ac:dyDescent="0.2">
      <c r="A9" s="40" t="s">
        <v>150</v>
      </c>
      <c r="B9" s="47" t="s">
        <v>290</v>
      </c>
      <c r="C9" s="47"/>
    </row>
    <row r="10" spans="1:3" ht="25.5" x14ac:dyDescent="0.2">
      <c r="A10" s="40" t="s">
        <v>6</v>
      </c>
      <c r="B10" s="47" t="s">
        <v>294</v>
      </c>
      <c r="C10" s="47"/>
    </row>
    <row r="11" spans="1:3" x14ac:dyDescent="0.2">
      <c r="A11" s="40" t="s">
        <v>151</v>
      </c>
      <c r="B11" s="47" t="s">
        <v>236</v>
      </c>
      <c r="C11" s="47"/>
    </row>
    <row r="12" spans="1:3" ht="25.5" x14ac:dyDescent="0.2">
      <c r="A12" s="40" t="s">
        <v>152</v>
      </c>
      <c r="B12" s="47" t="s">
        <v>292</v>
      </c>
      <c r="C12" s="47"/>
    </row>
    <row r="13" spans="1:3" x14ac:dyDescent="0.2">
      <c r="A13" s="40" t="s">
        <v>364</v>
      </c>
      <c r="B13" s="47">
        <v>0</v>
      </c>
      <c r="C13" s="47"/>
    </row>
    <row r="14" spans="1:3" x14ac:dyDescent="0.2">
      <c r="A14" s="40" t="s">
        <v>154</v>
      </c>
      <c r="B14" s="47">
        <v>506</v>
      </c>
      <c r="C14" s="47"/>
    </row>
    <row r="15" spans="1:3" x14ac:dyDescent="0.2">
      <c r="A15" s="40" t="s">
        <v>365</v>
      </c>
      <c r="B15" s="47" t="s">
        <v>295</v>
      </c>
      <c r="C15" s="47"/>
    </row>
    <row r="16" spans="1:3" x14ac:dyDescent="0.2">
      <c r="A16" s="40" t="s">
        <v>156</v>
      </c>
      <c r="B16" s="47" t="s">
        <v>238</v>
      </c>
      <c r="C16" s="47"/>
    </row>
    <row r="17" spans="1:3" x14ac:dyDescent="0.2">
      <c r="A17" s="41" t="s">
        <v>366</v>
      </c>
      <c r="B17" s="47"/>
      <c r="C17" s="47"/>
    </row>
    <row r="18" spans="1:3" x14ac:dyDescent="0.2">
      <c r="A18" s="40" t="s">
        <v>158</v>
      </c>
      <c r="B18" s="48">
        <v>45134</v>
      </c>
      <c r="C18" s="48"/>
    </row>
    <row r="19" spans="1:3" x14ac:dyDescent="0.2">
      <c r="A19" s="40" t="s">
        <v>159</v>
      </c>
      <c r="B19" s="48">
        <v>45154</v>
      </c>
      <c r="C19" s="48"/>
    </row>
    <row r="20" spans="1:3" x14ac:dyDescent="0.2">
      <c r="A20" s="40" t="s">
        <v>160</v>
      </c>
      <c r="B20" s="47" t="s">
        <v>169</v>
      </c>
      <c r="C20" s="47"/>
    </row>
    <row r="21" spans="1:3" x14ac:dyDescent="0.2">
      <c r="A21" s="40" t="s">
        <v>367</v>
      </c>
      <c r="B21" s="47"/>
      <c r="C21" s="47"/>
    </row>
    <row r="23" spans="1:3" x14ac:dyDescent="0.2">
      <c r="A23" s="23" t="str">
        <f>HYPERLINK("#'Factor List'!A1", "Back to Factor List")</f>
        <v>Back to Factor List</v>
      </c>
      <c r="B23" s="23" t="str">
        <f>HYPERLINK("#'Assumptions'!A1", "Assumptions")</f>
        <v>Assumptions</v>
      </c>
    </row>
    <row r="26" spans="1:3" s="56" customFormat="1" ht="51" x14ac:dyDescent="0.2">
      <c r="A26" s="55" t="s">
        <v>292</v>
      </c>
      <c r="B26" s="55" t="s">
        <v>420</v>
      </c>
      <c r="C26" s="55" t="s">
        <v>421</v>
      </c>
    </row>
    <row r="27" spans="1:3" x14ac:dyDescent="0.2">
      <c r="A27" s="43" t="s">
        <v>462</v>
      </c>
      <c r="B27" s="44">
        <v>2.95</v>
      </c>
      <c r="C27" s="44">
        <v>3.43</v>
      </c>
    </row>
    <row r="28" spans="1:3" x14ac:dyDescent="0.2">
      <c r="A28" s="43" t="s">
        <v>463</v>
      </c>
      <c r="B28" s="44">
        <v>2.97</v>
      </c>
      <c r="C28" s="44">
        <v>3.44</v>
      </c>
    </row>
    <row r="29" spans="1:3" x14ac:dyDescent="0.2">
      <c r="A29" s="43" t="s">
        <v>464</v>
      </c>
      <c r="B29" s="44">
        <v>2.98</v>
      </c>
      <c r="C29" s="44">
        <v>3.46</v>
      </c>
    </row>
    <row r="30" spans="1:3" x14ac:dyDescent="0.2">
      <c r="A30" s="43" t="s">
        <v>465</v>
      </c>
      <c r="B30" s="44">
        <v>2.99</v>
      </c>
      <c r="C30" s="44">
        <v>3.47</v>
      </c>
    </row>
    <row r="31" spans="1:3" x14ac:dyDescent="0.2">
      <c r="A31" s="43" t="s">
        <v>466</v>
      </c>
      <c r="B31" s="44">
        <v>3.01</v>
      </c>
      <c r="C31" s="44">
        <v>3.48</v>
      </c>
    </row>
    <row r="32" spans="1:3" x14ac:dyDescent="0.2">
      <c r="A32" s="43" t="s">
        <v>467</v>
      </c>
      <c r="B32" s="44">
        <v>3.02</v>
      </c>
      <c r="C32" s="44">
        <v>3.5</v>
      </c>
    </row>
    <row r="33" spans="1:3" x14ac:dyDescent="0.2">
      <c r="A33" s="43" t="s">
        <v>468</v>
      </c>
      <c r="B33" s="44">
        <v>3.04</v>
      </c>
      <c r="C33" s="44">
        <v>3.51</v>
      </c>
    </row>
    <row r="34" spans="1:3" x14ac:dyDescent="0.2">
      <c r="A34" s="43" t="s">
        <v>469</v>
      </c>
      <c r="B34" s="44">
        <v>3.05</v>
      </c>
      <c r="C34" s="44">
        <v>3.53</v>
      </c>
    </row>
    <row r="35" spans="1:3" x14ac:dyDescent="0.2">
      <c r="A35" s="43" t="s">
        <v>470</v>
      </c>
      <c r="B35" s="44">
        <v>3.06</v>
      </c>
      <c r="C35" s="44">
        <v>3.54</v>
      </c>
    </row>
    <row r="36" spans="1:3" x14ac:dyDescent="0.2">
      <c r="A36" s="43" t="s">
        <v>471</v>
      </c>
      <c r="B36" s="44">
        <v>3.08</v>
      </c>
      <c r="C36" s="44">
        <v>3.55</v>
      </c>
    </row>
    <row r="37" spans="1:3" x14ac:dyDescent="0.2">
      <c r="A37" s="43" t="s">
        <v>472</v>
      </c>
      <c r="B37" s="44">
        <v>3.09</v>
      </c>
      <c r="C37" s="44">
        <v>3.57</v>
      </c>
    </row>
    <row r="38" spans="1:3" x14ac:dyDescent="0.2">
      <c r="A38" s="43" t="s">
        <v>473</v>
      </c>
      <c r="B38" s="44">
        <v>3.11</v>
      </c>
      <c r="C38" s="44">
        <v>3.58</v>
      </c>
    </row>
    <row r="39" spans="1:3" x14ac:dyDescent="0.2">
      <c r="A39" s="43" t="s">
        <v>474</v>
      </c>
      <c r="B39" s="44">
        <v>3.12</v>
      </c>
      <c r="C39" s="44">
        <v>3.6</v>
      </c>
    </row>
    <row r="40" spans="1:3" x14ac:dyDescent="0.2">
      <c r="A40" s="43" t="s">
        <v>475</v>
      </c>
      <c r="B40" s="44">
        <v>3.14</v>
      </c>
      <c r="C40" s="44">
        <v>3.61</v>
      </c>
    </row>
    <row r="41" spans="1:3" x14ac:dyDescent="0.2">
      <c r="A41" s="43" t="s">
        <v>476</v>
      </c>
      <c r="B41" s="44">
        <v>3.16</v>
      </c>
      <c r="C41" s="44">
        <v>3.63</v>
      </c>
    </row>
    <row r="42" spans="1:3" x14ac:dyDescent="0.2">
      <c r="A42" s="43" t="s">
        <v>477</v>
      </c>
      <c r="B42" s="44">
        <v>3.17</v>
      </c>
      <c r="C42" s="44">
        <v>3.65</v>
      </c>
    </row>
    <row r="43" spans="1:3" x14ac:dyDescent="0.2">
      <c r="A43" s="43" t="s">
        <v>478</v>
      </c>
      <c r="B43" s="44">
        <v>3.19</v>
      </c>
      <c r="C43" s="44">
        <v>3.66</v>
      </c>
    </row>
    <row r="44" spans="1:3" x14ac:dyDescent="0.2">
      <c r="A44" s="43" t="s">
        <v>479</v>
      </c>
      <c r="B44" s="44">
        <v>3.20673496645</v>
      </c>
      <c r="C44" s="44">
        <v>3.68</v>
      </c>
    </row>
    <row r="45" spans="1:3" x14ac:dyDescent="0.2">
      <c r="A45" s="43" t="s">
        <v>480</v>
      </c>
      <c r="B45" s="44">
        <v>3.22</v>
      </c>
      <c r="C45" s="44">
        <v>3.7</v>
      </c>
    </row>
    <row r="46" spans="1:3" x14ac:dyDescent="0.2">
      <c r="A46" s="43" t="s">
        <v>481</v>
      </c>
      <c r="B46" s="44">
        <v>3.24</v>
      </c>
      <c r="C46" s="44">
        <v>3.72</v>
      </c>
    </row>
    <row r="47" spans="1:3" x14ac:dyDescent="0.2">
      <c r="A47" s="43" t="s">
        <v>482</v>
      </c>
      <c r="B47" s="44">
        <v>3.26</v>
      </c>
      <c r="C47" s="44">
        <v>3.73</v>
      </c>
    </row>
    <row r="48" spans="1:3" x14ac:dyDescent="0.2">
      <c r="A48" s="43" t="s">
        <v>483</v>
      </c>
      <c r="B48" s="44">
        <v>3.28</v>
      </c>
      <c r="C48" s="44">
        <v>3.75</v>
      </c>
    </row>
    <row r="49" spans="1:3" x14ac:dyDescent="0.2">
      <c r="A49" s="43" t="s">
        <v>484</v>
      </c>
      <c r="B49" s="44">
        <v>3.3</v>
      </c>
      <c r="C49" s="44">
        <v>3.77</v>
      </c>
    </row>
    <row r="50" spans="1:3" x14ac:dyDescent="0.2">
      <c r="A50" s="43" t="s">
        <v>485</v>
      </c>
      <c r="B50" s="44">
        <v>3.32</v>
      </c>
      <c r="C50" s="44">
        <v>3.79</v>
      </c>
    </row>
    <row r="51" spans="1:3" x14ac:dyDescent="0.2">
      <c r="A51" s="43" t="s">
        <v>486</v>
      </c>
      <c r="B51" s="44">
        <v>3.34</v>
      </c>
      <c r="C51" s="44">
        <v>3.81</v>
      </c>
    </row>
    <row r="52" spans="1:3" x14ac:dyDescent="0.2">
      <c r="A52" s="43" t="s">
        <v>487</v>
      </c>
      <c r="B52" s="44">
        <v>3.36</v>
      </c>
      <c r="C52" s="44">
        <v>3.83</v>
      </c>
    </row>
    <row r="53" spans="1:3" x14ac:dyDescent="0.2">
      <c r="A53" s="43" t="s">
        <v>488</v>
      </c>
      <c r="B53" s="44">
        <v>3.38</v>
      </c>
      <c r="C53" s="44">
        <v>3.85</v>
      </c>
    </row>
    <row r="54" spans="1:3" x14ac:dyDescent="0.2">
      <c r="A54" s="43" t="s">
        <v>489</v>
      </c>
      <c r="B54" s="44">
        <v>3.4</v>
      </c>
      <c r="C54" s="44">
        <v>3.88</v>
      </c>
    </row>
    <row r="55" spans="1:3" x14ac:dyDescent="0.2">
      <c r="A55" s="43" t="s">
        <v>490</v>
      </c>
      <c r="B55" s="44">
        <v>3.42</v>
      </c>
      <c r="C55" s="44">
        <v>3.9</v>
      </c>
    </row>
    <row r="56" spans="1:3" x14ac:dyDescent="0.2">
      <c r="A56" s="43" t="s">
        <v>491</v>
      </c>
      <c r="B56" s="44">
        <v>3.44</v>
      </c>
      <c r="C56" s="44">
        <v>3.92</v>
      </c>
    </row>
    <row r="57" spans="1:3" x14ac:dyDescent="0.2">
      <c r="A57" s="43" t="s">
        <v>492</v>
      </c>
      <c r="B57" s="44">
        <v>3.47</v>
      </c>
      <c r="C57" s="44">
        <v>3.94</v>
      </c>
    </row>
    <row r="58" spans="1:3" x14ac:dyDescent="0.2">
      <c r="A58" s="43" t="s">
        <v>493</v>
      </c>
      <c r="B58" s="44">
        <v>3.49</v>
      </c>
      <c r="C58" s="44">
        <v>3.97</v>
      </c>
    </row>
    <row r="59" spans="1:3" x14ac:dyDescent="0.2">
      <c r="A59" s="43" t="s">
        <v>494</v>
      </c>
      <c r="B59" s="44">
        <v>3.51</v>
      </c>
      <c r="C59" s="44">
        <v>3.99</v>
      </c>
    </row>
    <row r="60" spans="1:3" x14ac:dyDescent="0.2">
      <c r="A60" s="43" t="s">
        <v>495</v>
      </c>
      <c r="B60" s="44">
        <v>3.54</v>
      </c>
      <c r="C60" s="44">
        <v>4.0199999999999996</v>
      </c>
    </row>
    <row r="61" spans="1:3" x14ac:dyDescent="0.2">
      <c r="A61" s="43" t="s">
        <v>496</v>
      </c>
      <c r="B61" s="44">
        <v>3.57</v>
      </c>
      <c r="C61" s="44">
        <v>4.04</v>
      </c>
    </row>
    <row r="62" spans="1:3" x14ac:dyDescent="0.2">
      <c r="A62" s="43" t="s">
        <v>497</v>
      </c>
      <c r="B62" s="44">
        <v>3.59</v>
      </c>
      <c r="C62" s="44">
        <v>4.07</v>
      </c>
    </row>
    <row r="63" spans="1:3" x14ac:dyDescent="0.2">
      <c r="A63" s="43" t="s">
        <v>498</v>
      </c>
      <c r="B63" s="44">
        <v>3.62</v>
      </c>
      <c r="C63" s="44">
        <v>4.0999999999999996</v>
      </c>
    </row>
    <row r="64" spans="1:3" x14ac:dyDescent="0.2">
      <c r="A64" s="43" t="s">
        <v>499</v>
      </c>
      <c r="B64" s="44">
        <v>3.65</v>
      </c>
      <c r="C64" s="44">
        <v>4.13</v>
      </c>
    </row>
    <row r="65" spans="1:3" x14ac:dyDescent="0.2">
      <c r="A65" s="43" t="s">
        <v>500</v>
      </c>
      <c r="B65" s="44">
        <v>3.67</v>
      </c>
      <c r="C65" s="44">
        <v>4.16</v>
      </c>
    </row>
    <row r="66" spans="1:3" x14ac:dyDescent="0.2">
      <c r="A66" s="43" t="s">
        <v>501</v>
      </c>
      <c r="B66" s="44">
        <v>3.7</v>
      </c>
      <c r="C66" s="44">
        <v>4.1900000000000004</v>
      </c>
    </row>
    <row r="67" spans="1:3" x14ac:dyDescent="0.2">
      <c r="A67" s="43" t="s">
        <v>502</v>
      </c>
      <c r="B67" s="44">
        <v>3.73</v>
      </c>
      <c r="C67" s="44">
        <v>4.22</v>
      </c>
    </row>
    <row r="68" spans="1:3" x14ac:dyDescent="0.2">
      <c r="A68" s="43" t="s">
        <v>503</v>
      </c>
      <c r="B68" s="44">
        <v>3.76</v>
      </c>
      <c r="C68" s="44">
        <v>4.25</v>
      </c>
    </row>
    <row r="69" spans="1:3" x14ac:dyDescent="0.2">
      <c r="A69" s="43" t="s">
        <v>504</v>
      </c>
      <c r="B69" s="44">
        <v>3.8</v>
      </c>
      <c r="C69" s="44">
        <v>4.29</v>
      </c>
    </row>
    <row r="70" spans="1:3" x14ac:dyDescent="0.2">
      <c r="A70" s="43" t="s">
        <v>505</v>
      </c>
      <c r="B70" s="44">
        <v>3.83</v>
      </c>
      <c r="C70" s="44">
        <v>4.32</v>
      </c>
    </row>
    <row r="71" spans="1:3" x14ac:dyDescent="0.2">
      <c r="A71" s="43" t="s">
        <v>506</v>
      </c>
      <c r="B71" s="44">
        <v>3.86</v>
      </c>
      <c r="C71" s="44">
        <v>4.3600000000000003</v>
      </c>
    </row>
    <row r="72" spans="1:3" x14ac:dyDescent="0.2">
      <c r="A72" s="43" t="s">
        <v>507</v>
      </c>
      <c r="B72" s="44">
        <v>3.9</v>
      </c>
      <c r="C72" s="44">
        <v>4.4000000000000004</v>
      </c>
    </row>
    <row r="73" spans="1:3" x14ac:dyDescent="0.2">
      <c r="A73" s="43" t="s">
        <v>508</v>
      </c>
      <c r="B73" s="44">
        <v>3.93</v>
      </c>
      <c r="C73" s="44">
        <v>4.4400000000000004</v>
      </c>
    </row>
    <row r="74" spans="1:3" x14ac:dyDescent="0.2">
      <c r="A74" s="43" t="s">
        <v>509</v>
      </c>
      <c r="B74" s="44">
        <v>3.97</v>
      </c>
      <c r="C74" s="44">
        <v>4.4800000000000004</v>
      </c>
    </row>
    <row r="75" spans="1:3" x14ac:dyDescent="0.2">
      <c r="A75" s="43" t="s">
        <v>510</v>
      </c>
      <c r="B75" s="44">
        <v>4.01</v>
      </c>
      <c r="C75" s="44">
        <v>4.5199999999999996</v>
      </c>
    </row>
    <row r="76" spans="1:3" x14ac:dyDescent="0.2">
      <c r="A76" s="43" t="s">
        <v>511</v>
      </c>
      <c r="B76" s="44">
        <v>4.05</v>
      </c>
      <c r="C76" s="44">
        <v>4.5599999999999996</v>
      </c>
    </row>
    <row r="77" spans="1:3" x14ac:dyDescent="0.2">
      <c r="A77" s="43" t="s">
        <v>422</v>
      </c>
      <c r="B77" s="44">
        <v>4.09</v>
      </c>
      <c r="C77" s="44">
        <v>4.6100000000000003</v>
      </c>
    </row>
    <row r="78" spans="1:3" x14ac:dyDescent="0.2">
      <c r="A78" s="43" t="s">
        <v>423</v>
      </c>
      <c r="B78" s="44">
        <v>4.13</v>
      </c>
      <c r="C78" s="44">
        <v>4.66</v>
      </c>
    </row>
    <row r="79" spans="1:3" x14ac:dyDescent="0.2">
      <c r="A79" s="43" t="s">
        <v>424</v>
      </c>
      <c r="B79" s="44">
        <v>4.17</v>
      </c>
      <c r="C79" s="44">
        <v>4.7</v>
      </c>
    </row>
    <row r="80" spans="1:3" x14ac:dyDescent="0.2">
      <c r="A80" s="43" t="s">
        <v>425</v>
      </c>
      <c r="B80" s="44">
        <v>4.21</v>
      </c>
      <c r="C80" s="44">
        <v>4.75</v>
      </c>
    </row>
    <row r="81" spans="1:3" x14ac:dyDescent="0.2">
      <c r="A81" s="43" t="s">
        <v>426</v>
      </c>
      <c r="B81" s="44">
        <v>4.26</v>
      </c>
      <c r="C81" s="44">
        <v>4.8099999999999996</v>
      </c>
    </row>
    <row r="82" spans="1:3" x14ac:dyDescent="0.2">
      <c r="A82" s="43" t="s">
        <v>427</v>
      </c>
      <c r="B82" s="44">
        <v>4.3099999999999996</v>
      </c>
      <c r="C82" s="44">
        <v>4.8600000000000003</v>
      </c>
    </row>
    <row r="83" spans="1:3" x14ac:dyDescent="0.2">
      <c r="A83" s="43" t="s">
        <v>428</v>
      </c>
      <c r="B83" s="44">
        <v>4.3499999999999996</v>
      </c>
      <c r="C83" s="44">
        <v>4.92</v>
      </c>
    </row>
    <row r="84" spans="1:3" x14ac:dyDescent="0.2">
      <c r="A84" s="43" t="s">
        <v>429</v>
      </c>
      <c r="B84" s="44">
        <v>4.4000000000000004</v>
      </c>
      <c r="C84" s="44">
        <v>4.97</v>
      </c>
    </row>
    <row r="85" spans="1:3" x14ac:dyDescent="0.2">
      <c r="A85" s="43" t="s">
        <v>430</v>
      </c>
      <c r="B85" s="44">
        <v>4.45</v>
      </c>
      <c r="C85" s="44">
        <v>5.03</v>
      </c>
    </row>
    <row r="86" spans="1:3" x14ac:dyDescent="0.2">
      <c r="A86" s="43" t="s">
        <v>431</v>
      </c>
      <c r="B86" s="44">
        <v>4.51</v>
      </c>
      <c r="C86" s="44">
        <v>5.09</v>
      </c>
    </row>
    <row r="87" spans="1:3" x14ac:dyDescent="0.2">
      <c r="A87" s="43" t="s">
        <v>432</v>
      </c>
      <c r="B87" s="44">
        <v>4.5599999999999996</v>
      </c>
      <c r="C87" s="44">
        <v>5.16</v>
      </c>
    </row>
    <row r="88" spans="1:3" x14ac:dyDescent="0.2">
      <c r="A88" s="43" t="s">
        <v>433</v>
      </c>
      <c r="B88" s="44">
        <v>4.62</v>
      </c>
      <c r="C88" s="44">
        <v>5.23</v>
      </c>
    </row>
    <row r="89" spans="1:3" x14ac:dyDescent="0.2">
      <c r="A89" s="43" t="s">
        <v>434</v>
      </c>
      <c r="B89" s="44">
        <v>4.68</v>
      </c>
      <c r="C89" s="44">
        <v>5.29</v>
      </c>
    </row>
    <row r="90" spans="1:3" x14ac:dyDescent="0.2">
      <c r="A90" s="43" t="s">
        <v>435</v>
      </c>
      <c r="B90" s="44">
        <v>4.74</v>
      </c>
      <c r="C90" s="44">
        <v>5.37</v>
      </c>
    </row>
    <row r="91" spans="1:3" x14ac:dyDescent="0.2">
      <c r="A91" s="43" t="s">
        <v>436</v>
      </c>
      <c r="B91" s="44">
        <v>4.8</v>
      </c>
      <c r="C91" s="44">
        <v>5.44</v>
      </c>
    </row>
    <row r="92" spans="1:3" x14ac:dyDescent="0.2">
      <c r="A92" s="43" t="s">
        <v>437</v>
      </c>
      <c r="B92" s="44">
        <v>4.8600000000000003</v>
      </c>
      <c r="C92" s="44">
        <v>5.52</v>
      </c>
    </row>
    <row r="93" spans="1:3" x14ac:dyDescent="0.2">
      <c r="A93" s="43" t="s">
        <v>438</v>
      </c>
      <c r="B93" s="44">
        <v>4.93</v>
      </c>
      <c r="C93" s="44">
        <v>5.6</v>
      </c>
    </row>
    <row r="94" spans="1:3" x14ac:dyDescent="0.2">
      <c r="A94" s="43" t="s">
        <v>439</v>
      </c>
      <c r="B94" s="44">
        <v>5</v>
      </c>
      <c r="C94" s="44">
        <v>5.68</v>
      </c>
    </row>
    <row r="95" spans="1:3" x14ac:dyDescent="0.2">
      <c r="A95" s="43" t="s">
        <v>440</v>
      </c>
      <c r="B95" s="44">
        <v>5.07</v>
      </c>
      <c r="C95" s="44">
        <v>5.76</v>
      </c>
    </row>
    <row r="96" spans="1:3" x14ac:dyDescent="0.2">
      <c r="A96" s="43" t="s">
        <v>441</v>
      </c>
      <c r="B96" s="44">
        <v>5.14</v>
      </c>
      <c r="C96" s="44">
        <v>5.85</v>
      </c>
    </row>
    <row r="97" spans="1:3" x14ac:dyDescent="0.2">
      <c r="A97" s="43" t="s">
        <v>442</v>
      </c>
      <c r="B97" s="44">
        <v>5.22</v>
      </c>
      <c r="C97" s="44">
        <v>5.95</v>
      </c>
    </row>
    <row r="98" spans="1:3" x14ac:dyDescent="0.2">
      <c r="A98" s="43" t="s">
        <v>443</v>
      </c>
      <c r="B98" s="44">
        <v>5.32</v>
      </c>
      <c r="C98" s="44">
        <v>6.07</v>
      </c>
    </row>
    <row r="99" spans="1:3" x14ac:dyDescent="0.2">
      <c r="A99" s="43" t="s">
        <v>444</v>
      </c>
      <c r="B99" s="44">
        <v>5.42</v>
      </c>
      <c r="C99" s="44">
        <v>6.2</v>
      </c>
    </row>
    <row r="100" spans="1:3" x14ac:dyDescent="0.2">
      <c r="A100" s="43" t="s">
        <v>445</v>
      </c>
      <c r="B100" s="44">
        <v>5.52</v>
      </c>
      <c r="C100" s="44">
        <v>6.33</v>
      </c>
    </row>
    <row r="101" spans="1:3" x14ac:dyDescent="0.2">
      <c r="A101" s="43" t="s">
        <v>446</v>
      </c>
      <c r="B101" s="44">
        <v>5.63</v>
      </c>
      <c r="C101" s="44">
        <v>6.47</v>
      </c>
    </row>
    <row r="102" spans="1:3" x14ac:dyDescent="0.2">
      <c r="A102" s="43" t="s">
        <v>447</v>
      </c>
      <c r="B102" s="44">
        <v>5.75</v>
      </c>
      <c r="C102" s="44">
        <v>6.61</v>
      </c>
    </row>
    <row r="103" spans="1:3" x14ac:dyDescent="0.2">
      <c r="A103" s="43" t="s">
        <v>448</v>
      </c>
      <c r="B103" s="44">
        <v>5.86</v>
      </c>
      <c r="C103" s="44">
        <v>6.76</v>
      </c>
    </row>
    <row r="104" spans="1:3" x14ac:dyDescent="0.2">
      <c r="A104" s="43" t="s">
        <v>449</v>
      </c>
      <c r="B104" s="44">
        <v>5.99</v>
      </c>
      <c r="C104" s="44">
        <v>6.92</v>
      </c>
    </row>
    <row r="105" spans="1:3" x14ac:dyDescent="0.2">
      <c r="A105" s="43" t="s">
        <v>450</v>
      </c>
      <c r="B105" s="44">
        <v>6.11</v>
      </c>
      <c r="C105" s="44">
        <v>7.08</v>
      </c>
    </row>
    <row r="106" spans="1:3" x14ac:dyDescent="0.2">
      <c r="A106" s="43" t="s">
        <v>451</v>
      </c>
      <c r="B106" s="44">
        <v>6.25</v>
      </c>
      <c r="C106" s="44">
        <v>7.26</v>
      </c>
    </row>
    <row r="107" spans="1:3" x14ac:dyDescent="0.2">
      <c r="A107" s="43" t="s">
        <v>452</v>
      </c>
      <c r="B107" s="44">
        <v>6.39</v>
      </c>
      <c r="C107" s="44">
        <v>7.44</v>
      </c>
    </row>
    <row r="108" spans="1:3" x14ac:dyDescent="0.2">
      <c r="A108" s="43" t="s">
        <v>453</v>
      </c>
      <c r="B108" s="44">
        <v>6.53</v>
      </c>
      <c r="C108" s="44">
        <v>7.63</v>
      </c>
    </row>
    <row r="109" spans="1:3" x14ac:dyDescent="0.2">
      <c r="A109" s="43" t="s">
        <v>454</v>
      </c>
      <c r="B109" s="44">
        <v>6.68</v>
      </c>
      <c r="C109" s="44">
        <v>7.82</v>
      </c>
    </row>
    <row r="110" spans="1:3" x14ac:dyDescent="0.2">
      <c r="A110" s="43" t="s">
        <v>455</v>
      </c>
      <c r="B110" s="44">
        <v>6.84</v>
      </c>
      <c r="C110" s="44">
        <v>8.0299999999999994</v>
      </c>
    </row>
    <row r="111" spans="1:3" x14ac:dyDescent="0.2">
      <c r="A111" s="43" t="s">
        <v>456</v>
      </c>
      <c r="B111" s="44">
        <v>7</v>
      </c>
      <c r="C111" s="44">
        <v>8.24</v>
      </c>
    </row>
    <row r="112" spans="1:3" x14ac:dyDescent="0.2">
      <c r="A112" s="43" t="s">
        <v>457</v>
      </c>
      <c r="B112" s="44">
        <v>7.17</v>
      </c>
      <c r="C112" s="44">
        <v>8.4700000000000006</v>
      </c>
    </row>
    <row r="113" spans="1:3" x14ac:dyDescent="0.2">
      <c r="A113" s="43" t="s">
        <v>458</v>
      </c>
      <c r="B113" s="44">
        <v>7.35</v>
      </c>
      <c r="C113" s="44">
        <v>8.6999999999999993</v>
      </c>
    </row>
    <row r="114" spans="1:3" x14ac:dyDescent="0.2">
      <c r="A114" s="43" t="s">
        <v>459</v>
      </c>
      <c r="B114" s="44">
        <v>7.53</v>
      </c>
      <c r="C114" s="44">
        <v>8.94</v>
      </c>
    </row>
    <row r="115" spans="1:3" x14ac:dyDescent="0.2">
      <c r="A115" s="43" t="s">
        <v>460</v>
      </c>
      <c r="B115" s="44">
        <v>7.72</v>
      </c>
      <c r="C115" s="44">
        <v>9.19</v>
      </c>
    </row>
  </sheetData>
  <sheetProtection algorithmName="SHA-512" hashValue="5O0I5VisUOj4Em1OVyaLAZTqX51UYMuJJyQq5NqKOG0ASVUgAopSdhnfwxa5A4V2HWwkdEizDaJIQxS35VQUpQ==" saltValue="C7+KnOPeO6EiQb9hiKu2qA==" spinCount="100000" sheet="1" objects="1" scenarios="1"/>
  <conditionalFormatting sqref="A6:A21">
    <cfRule type="expression" dxfId="191" priority="1" stopIfTrue="1">
      <formula>MOD(ROW(),2)=0</formula>
    </cfRule>
    <cfRule type="expression" dxfId="190" priority="2" stopIfTrue="1">
      <formula>MOD(ROW(),2)&lt;&gt;0</formula>
    </cfRule>
  </conditionalFormatting>
  <conditionalFormatting sqref="A26:A115">
    <cfRule type="expression" dxfId="189" priority="5" stopIfTrue="1">
      <formula>MOD(ROW(),2)=0</formula>
    </cfRule>
    <cfRule type="expression" dxfId="188" priority="6" stopIfTrue="1">
      <formula>MOD(ROW(),2)&lt;&gt;0</formula>
    </cfRule>
  </conditionalFormatting>
  <conditionalFormatting sqref="B6:C21">
    <cfRule type="expression" dxfId="187" priority="3" stopIfTrue="1">
      <formula>MOD(ROW(),2)=0</formula>
    </cfRule>
    <cfRule type="expression" dxfId="186" priority="4" stopIfTrue="1">
      <formula>MOD(ROW(),2)&lt;&gt;0</formula>
    </cfRule>
  </conditionalFormatting>
  <conditionalFormatting sqref="B26:C115">
    <cfRule type="expression" dxfId="185" priority="7" stopIfTrue="1">
      <formula>MOD(ROW(),2)=0</formula>
    </cfRule>
    <cfRule type="expression" dxfId="184" priority="8" stopIfTrue="1">
      <formula>MOD(ROW(),2)&lt;&gt;0</formula>
    </cfRule>
  </conditionalFormatting>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AC639-CF2F-4B0F-B2F9-FFDE3176F42E}">
  <sheetPr codeName="Sheet46"/>
  <dimension ref="A1:E79"/>
  <sheetViews>
    <sheetView showGridLines="0" workbookViewId="0">
      <selection activeCell="A6" sqref="A6"/>
    </sheetView>
  </sheetViews>
  <sheetFormatPr defaultRowHeight="12.75" x14ac:dyDescent="0.2"/>
  <cols>
    <col min="1" max="1" width="37" customWidth="1"/>
    <col min="2" max="2" width="24.85546875" customWidth="1"/>
    <col min="3" max="3" width="24" customWidth="1"/>
    <col min="4" max="4" width="26.42578125" customWidth="1"/>
    <col min="5" max="5" width="24"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Scheme pays AA - x-601</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512</v>
      </c>
      <c r="C9" s="47"/>
      <c r="D9" s="47"/>
      <c r="E9" s="47"/>
    </row>
    <row r="10" spans="1:5" x14ac:dyDescent="0.2">
      <c r="A10" s="40" t="s">
        <v>6</v>
      </c>
      <c r="B10" s="47" t="s">
        <v>297</v>
      </c>
      <c r="C10" s="47"/>
      <c r="D10" s="47"/>
      <c r="E10" s="47"/>
    </row>
    <row r="11" spans="1:5" x14ac:dyDescent="0.2">
      <c r="A11" s="40" t="s">
        <v>151</v>
      </c>
      <c r="B11" s="47" t="s">
        <v>253</v>
      </c>
      <c r="C11" s="47"/>
      <c r="D11" s="47"/>
      <c r="E11" s="47"/>
    </row>
    <row r="12" spans="1:5" x14ac:dyDescent="0.2">
      <c r="A12" s="40" t="s">
        <v>152</v>
      </c>
      <c r="B12" s="47" t="s">
        <v>166</v>
      </c>
      <c r="C12" s="47"/>
      <c r="D12" s="47"/>
      <c r="E12" s="47"/>
    </row>
    <row r="13" spans="1:5" x14ac:dyDescent="0.2">
      <c r="A13" s="40" t="s">
        <v>364</v>
      </c>
      <c r="B13" s="47">
        <v>0</v>
      </c>
      <c r="C13" s="47"/>
      <c r="D13" s="47"/>
      <c r="E13" s="47"/>
    </row>
    <row r="14" spans="1:5" x14ac:dyDescent="0.2">
      <c r="A14" s="40" t="s">
        <v>154</v>
      </c>
      <c r="B14" s="47">
        <v>601</v>
      </c>
      <c r="C14" s="47"/>
      <c r="D14" s="47"/>
      <c r="E14" s="47"/>
    </row>
    <row r="15" spans="1:5" x14ac:dyDescent="0.2">
      <c r="A15" s="40" t="s">
        <v>365</v>
      </c>
      <c r="B15" s="47" t="s">
        <v>298</v>
      </c>
      <c r="C15" s="47"/>
      <c r="D15" s="47"/>
      <c r="E15" s="47"/>
    </row>
    <row r="16" spans="1:5" x14ac:dyDescent="0.2">
      <c r="A16" s="40" t="s">
        <v>156</v>
      </c>
      <c r="B16" s="47" t="s">
        <v>234</v>
      </c>
      <c r="C16" s="47"/>
      <c r="D16" s="47"/>
      <c r="E16" s="47"/>
    </row>
    <row r="17" spans="1:5" x14ac:dyDescent="0.2">
      <c r="A17" s="41" t="s">
        <v>366</v>
      </c>
      <c r="B17" s="47"/>
      <c r="C17" s="47"/>
      <c r="D17" s="47"/>
      <c r="E17" s="47"/>
    </row>
    <row r="18" spans="1:5" x14ac:dyDescent="0.2">
      <c r="A18" s="40" t="s">
        <v>158</v>
      </c>
      <c r="B18" s="48">
        <v>45134</v>
      </c>
      <c r="C18" s="48"/>
      <c r="D18" s="48"/>
      <c r="E18" s="48"/>
    </row>
    <row r="19" spans="1:5" x14ac:dyDescent="0.2">
      <c r="A19" s="40" t="s">
        <v>159</v>
      </c>
      <c r="B19" s="48">
        <v>45154</v>
      </c>
      <c r="C19" s="48"/>
      <c r="D19" s="48"/>
      <c r="E19" s="48"/>
    </row>
    <row r="20" spans="1:5" x14ac:dyDescent="0.2">
      <c r="A20" s="40" t="s">
        <v>160</v>
      </c>
      <c r="B20" s="47" t="s">
        <v>169</v>
      </c>
      <c r="C20" s="47"/>
      <c r="D20" s="47"/>
      <c r="E20" s="47"/>
    </row>
    <row r="21" spans="1:5" x14ac:dyDescent="0.2">
      <c r="A21" s="40" t="s">
        <v>367</v>
      </c>
      <c r="B21" s="47"/>
      <c r="C21" s="47"/>
      <c r="D21" s="47"/>
      <c r="E21" s="47"/>
    </row>
    <row r="23" spans="1:5" x14ac:dyDescent="0.2">
      <c r="A23" s="23" t="str">
        <f>HYPERLINK("#'Factor List'!A1", "Back to Factor List")</f>
        <v>Back to Factor List</v>
      </c>
      <c r="B23" s="23" t="str">
        <f>HYPERLINK("#'Assumptions'!A1", "Assumptions")</f>
        <v>Assumptions</v>
      </c>
    </row>
    <row r="26" spans="1:5" s="56" customFormat="1" ht="25.5" x14ac:dyDescent="0.2">
      <c r="A26" s="55" t="s">
        <v>368</v>
      </c>
      <c r="B26" s="55" t="s">
        <v>513</v>
      </c>
      <c r="C26" s="55" t="s">
        <v>514</v>
      </c>
      <c r="D26" s="55" t="s">
        <v>515</v>
      </c>
      <c r="E26" s="55" t="s">
        <v>516</v>
      </c>
    </row>
    <row r="27" spans="1:5" x14ac:dyDescent="0.2">
      <c r="A27" s="43">
        <v>16</v>
      </c>
      <c r="B27" s="44">
        <v>8.98</v>
      </c>
      <c r="C27" s="44">
        <v>8.56</v>
      </c>
      <c r="D27" s="44">
        <v>8.16</v>
      </c>
      <c r="E27" s="44">
        <v>7.77</v>
      </c>
    </row>
    <row r="28" spans="1:5" x14ac:dyDescent="0.2">
      <c r="A28" s="43">
        <v>17</v>
      </c>
      <c r="B28" s="44">
        <v>9.11</v>
      </c>
      <c r="C28" s="44">
        <v>8.69</v>
      </c>
      <c r="D28" s="44">
        <v>8.2799999999999994</v>
      </c>
      <c r="E28" s="44">
        <v>7.88</v>
      </c>
    </row>
    <row r="29" spans="1:5" x14ac:dyDescent="0.2">
      <c r="A29" s="43">
        <v>18</v>
      </c>
      <c r="B29" s="44">
        <v>9.24</v>
      </c>
      <c r="C29" s="44">
        <v>8.81</v>
      </c>
      <c r="D29" s="44">
        <v>8.39</v>
      </c>
      <c r="E29" s="44">
        <v>7.99</v>
      </c>
    </row>
    <row r="30" spans="1:5" x14ac:dyDescent="0.2">
      <c r="A30" s="43">
        <v>19</v>
      </c>
      <c r="B30" s="44">
        <v>9.3699999999999992</v>
      </c>
      <c r="C30" s="44">
        <v>8.94</v>
      </c>
      <c r="D30" s="44">
        <v>8.51</v>
      </c>
      <c r="E30" s="44">
        <v>8.1</v>
      </c>
    </row>
    <row r="31" spans="1:5" x14ac:dyDescent="0.2">
      <c r="A31" s="43">
        <v>20</v>
      </c>
      <c r="B31" s="44">
        <v>9.51</v>
      </c>
      <c r="C31" s="44">
        <v>9.07</v>
      </c>
      <c r="D31" s="44">
        <v>8.64</v>
      </c>
      <c r="E31" s="44">
        <v>8.2100000000000009</v>
      </c>
    </row>
    <row r="32" spans="1:5" x14ac:dyDescent="0.2">
      <c r="A32" s="43">
        <v>21</v>
      </c>
      <c r="B32" s="44">
        <v>9.64</v>
      </c>
      <c r="C32" s="44">
        <v>9.1999999999999993</v>
      </c>
      <c r="D32" s="44">
        <v>8.76</v>
      </c>
      <c r="E32" s="44">
        <v>8.33</v>
      </c>
    </row>
    <row r="33" spans="1:5" x14ac:dyDescent="0.2">
      <c r="A33" s="43">
        <v>22</v>
      </c>
      <c r="B33" s="44">
        <v>9.7799999999999994</v>
      </c>
      <c r="C33" s="44">
        <v>9.33</v>
      </c>
      <c r="D33" s="44">
        <v>8.8800000000000008</v>
      </c>
      <c r="E33" s="44">
        <v>8.4499999999999993</v>
      </c>
    </row>
    <row r="34" spans="1:5" x14ac:dyDescent="0.2">
      <c r="A34" s="43">
        <v>23</v>
      </c>
      <c r="B34" s="44">
        <v>9.93</v>
      </c>
      <c r="C34" s="44">
        <v>9.4600000000000009</v>
      </c>
      <c r="D34" s="44">
        <v>9.01</v>
      </c>
      <c r="E34" s="44">
        <v>8.57</v>
      </c>
    </row>
    <row r="35" spans="1:5" x14ac:dyDescent="0.2">
      <c r="A35" s="43">
        <v>24</v>
      </c>
      <c r="B35" s="44">
        <v>10.07</v>
      </c>
      <c r="C35" s="44">
        <v>9.6</v>
      </c>
      <c r="D35" s="44">
        <v>9.14</v>
      </c>
      <c r="E35" s="44">
        <v>8.69</v>
      </c>
    </row>
    <row r="36" spans="1:5" x14ac:dyDescent="0.2">
      <c r="A36" s="43">
        <v>25</v>
      </c>
      <c r="B36" s="44">
        <v>10.220000000000001</v>
      </c>
      <c r="C36" s="44">
        <v>9.74</v>
      </c>
      <c r="D36" s="44">
        <v>9.27</v>
      </c>
      <c r="E36" s="44">
        <v>8.81</v>
      </c>
    </row>
    <row r="37" spans="1:5" x14ac:dyDescent="0.2">
      <c r="A37" s="43">
        <v>26</v>
      </c>
      <c r="B37" s="44">
        <v>10.36</v>
      </c>
      <c r="C37" s="44">
        <v>9.8800000000000008</v>
      </c>
      <c r="D37" s="44">
        <v>9.4</v>
      </c>
      <c r="E37" s="44">
        <v>8.94</v>
      </c>
    </row>
    <row r="38" spans="1:5" x14ac:dyDescent="0.2">
      <c r="A38" s="43">
        <v>27</v>
      </c>
      <c r="B38" s="44">
        <v>10.51</v>
      </c>
      <c r="C38" s="44">
        <v>10.02</v>
      </c>
      <c r="D38" s="44">
        <v>9.5399999999999991</v>
      </c>
      <c r="E38" s="44">
        <v>9.07</v>
      </c>
    </row>
    <row r="39" spans="1:5" x14ac:dyDescent="0.2">
      <c r="A39" s="43">
        <v>28</v>
      </c>
      <c r="B39" s="44">
        <v>10.67</v>
      </c>
      <c r="C39" s="44">
        <v>10.17</v>
      </c>
      <c r="D39" s="44">
        <v>9.67</v>
      </c>
      <c r="E39" s="44">
        <v>9.19</v>
      </c>
    </row>
    <row r="40" spans="1:5" x14ac:dyDescent="0.2">
      <c r="A40" s="43">
        <v>29</v>
      </c>
      <c r="B40" s="44">
        <v>10.82</v>
      </c>
      <c r="C40" s="44">
        <v>10.31</v>
      </c>
      <c r="D40" s="44">
        <v>9.81</v>
      </c>
      <c r="E40" s="44">
        <v>9.33</v>
      </c>
    </row>
    <row r="41" spans="1:5" x14ac:dyDescent="0.2">
      <c r="A41" s="43">
        <v>30</v>
      </c>
      <c r="B41" s="44">
        <v>10.98</v>
      </c>
      <c r="C41" s="44">
        <v>10.46</v>
      </c>
      <c r="D41" s="44">
        <v>9.9499999999999993</v>
      </c>
      <c r="E41" s="44">
        <v>9.4600000000000009</v>
      </c>
    </row>
    <row r="42" spans="1:5" x14ac:dyDescent="0.2">
      <c r="A42" s="43">
        <v>31</v>
      </c>
      <c r="B42" s="44">
        <v>11.14</v>
      </c>
      <c r="C42" s="44">
        <v>10.61</v>
      </c>
      <c r="D42" s="44">
        <v>10.1</v>
      </c>
      <c r="E42" s="44">
        <v>9.59</v>
      </c>
    </row>
    <row r="43" spans="1:5" x14ac:dyDescent="0.2">
      <c r="A43" s="43">
        <v>32</v>
      </c>
      <c r="B43" s="44">
        <v>11.3</v>
      </c>
      <c r="C43" s="44">
        <v>10.77</v>
      </c>
      <c r="D43" s="44">
        <v>10.24</v>
      </c>
      <c r="E43" s="44">
        <v>9.73</v>
      </c>
    </row>
    <row r="44" spans="1:5" x14ac:dyDescent="0.2">
      <c r="A44" s="43">
        <v>33</v>
      </c>
      <c r="B44" s="44">
        <v>11.47</v>
      </c>
      <c r="C44" s="44">
        <v>10.92</v>
      </c>
      <c r="D44" s="44">
        <v>10.39</v>
      </c>
      <c r="E44" s="44">
        <v>9.8699999999999992</v>
      </c>
    </row>
    <row r="45" spans="1:5" x14ac:dyDescent="0.2">
      <c r="A45" s="43">
        <v>34</v>
      </c>
      <c r="B45" s="44">
        <v>11.64</v>
      </c>
      <c r="C45" s="44">
        <v>11.08</v>
      </c>
      <c r="D45" s="44">
        <v>10.54</v>
      </c>
      <c r="E45" s="44">
        <v>10.01</v>
      </c>
    </row>
    <row r="46" spans="1:5" x14ac:dyDescent="0.2">
      <c r="A46" s="43">
        <v>35</v>
      </c>
      <c r="B46" s="44">
        <v>11.81</v>
      </c>
      <c r="C46" s="44">
        <v>11.24</v>
      </c>
      <c r="D46" s="44">
        <v>10.69</v>
      </c>
      <c r="E46" s="44">
        <v>10.15</v>
      </c>
    </row>
    <row r="47" spans="1:5" x14ac:dyDescent="0.2">
      <c r="A47" s="43">
        <v>36</v>
      </c>
      <c r="B47" s="44">
        <v>11.98</v>
      </c>
      <c r="C47" s="44">
        <v>11.41</v>
      </c>
      <c r="D47" s="44">
        <v>10.85</v>
      </c>
      <c r="E47" s="44">
        <v>10.3</v>
      </c>
    </row>
    <row r="48" spans="1:5" x14ac:dyDescent="0.2">
      <c r="A48" s="43">
        <v>37</v>
      </c>
      <c r="B48" s="44">
        <v>12.16</v>
      </c>
      <c r="C48" s="44">
        <v>11.57</v>
      </c>
      <c r="D48" s="44">
        <v>11</v>
      </c>
      <c r="E48" s="44">
        <v>10.45</v>
      </c>
    </row>
    <row r="49" spans="1:5" x14ac:dyDescent="0.2">
      <c r="A49" s="43">
        <v>38</v>
      </c>
      <c r="B49" s="44">
        <v>12.34</v>
      </c>
      <c r="C49" s="44">
        <v>11.74</v>
      </c>
      <c r="D49" s="44">
        <v>11.16</v>
      </c>
      <c r="E49" s="44">
        <v>10.6</v>
      </c>
    </row>
    <row r="50" spans="1:5" x14ac:dyDescent="0.2">
      <c r="A50" s="43">
        <v>39</v>
      </c>
      <c r="B50" s="44">
        <v>12.52</v>
      </c>
      <c r="C50" s="44">
        <v>11.92</v>
      </c>
      <c r="D50" s="44">
        <v>11.33</v>
      </c>
      <c r="E50" s="44">
        <v>10.75</v>
      </c>
    </row>
    <row r="51" spans="1:5" x14ac:dyDescent="0.2">
      <c r="A51" s="43">
        <v>40</v>
      </c>
      <c r="B51" s="44">
        <v>12.7</v>
      </c>
      <c r="C51" s="44">
        <v>12.09</v>
      </c>
      <c r="D51" s="44">
        <v>11.49</v>
      </c>
      <c r="E51" s="44">
        <v>10.91</v>
      </c>
    </row>
    <row r="52" spans="1:5" x14ac:dyDescent="0.2">
      <c r="A52" s="43">
        <v>41</v>
      </c>
      <c r="B52" s="44">
        <v>12.89</v>
      </c>
      <c r="C52" s="44">
        <v>12.27</v>
      </c>
      <c r="D52" s="44">
        <v>11.66</v>
      </c>
      <c r="E52" s="44">
        <v>11.07</v>
      </c>
    </row>
    <row r="53" spans="1:5" x14ac:dyDescent="0.2">
      <c r="A53" s="43">
        <v>42</v>
      </c>
      <c r="B53" s="44">
        <v>13.09</v>
      </c>
      <c r="C53" s="44">
        <v>12.45</v>
      </c>
      <c r="D53" s="44">
        <v>11.83</v>
      </c>
      <c r="E53" s="44">
        <v>11.23</v>
      </c>
    </row>
    <row r="54" spans="1:5" x14ac:dyDescent="0.2">
      <c r="A54" s="43">
        <v>43</v>
      </c>
      <c r="B54" s="44">
        <v>13.28</v>
      </c>
      <c r="C54" s="44">
        <v>12.64</v>
      </c>
      <c r="D54" s="44">
        <v>12.01</v>
      </c>
      <c r="E54" s="44">
        <v>11.39</v>
      </c>
    </row>
    <row r="55" spans="1:5" x14ac:dyDescent="0.2">
      <c r="A55" s="43">
        <v>44</v>
      </c>
      <c r="B55" s="44">
        <v>13.48</v>
      </c>
      <c r="C55" s="44">
        <v>12.82</v>
      </c>
      <c r="D55" s="44">
        <v>12.18</v>
      </c>
      <c r="E55" s="44">
        <v>11.56</v>
      </c>
    </row>
    <row r="56" spans="1:5" x14ac:dyDescent="0.2">
      <c r="A56" s="43">
        <v>45</v>
      </c>
      <c r="B56" s="44">
        <v>13.69</v>
      </c>
      <c r="C56" s="44">
        <v>13.02</v>
      </c>
      <c r="D56" s="44">
        <v>12.36</v>
      </c>
      <c r="E56" s="44">
        <v>11.73</v>
      </c>
    </row>
    <row r="57" spans="1:5" x14ac:dyDescent="0.2">
      <c r="A57" s="43">
        <v>46</v>
      </c>
      <c r="B57" s="44">
        <v>13.89</v>
      </c>
      <c r="C57" s="44">
        <v>13.21</v>
      </c>
      <c r="D57" s="44">
        <v>12.55</v>
      </c>
      <c r="E57" s="44">
        <v>11.9</v>
      </c>
    </row>
    <row r="58" spans="1:5" x14ac:dyDescent="0.2">
      <c r="A58" s="43">
        <v>47</v>
      </c>
      <c r="B58" s="44">
        <v>14.1</v>
      </c>
      <c r="C58" s="44">
        <v>13.41</v>
      </c>
      <c r="D58" s="44">
        <v>12.74</v>
      </c>
      <c r="E58" s="44">
        <v>12.08</v>
      </c>
    </row>
    <row r="59" spans="1:5" x14ac:dyDescent="0.2">
      <c r="A59" s="43">
        <v>48</v>
      </c>
      <c r="B59" s="44">
        <v>14.32</v>
      </c>
      <c r="C59" s="44">
        <v>13.62</v>
      </c>
      <c r="D59" s="44">
        <v>12.93</v>
      </c>
      <c r="E59" s="44">
        <v>12.26</v>
      </c>
    </row>
    <row r="60" spans="1:5" x14ac:dyDescent="0.2">
      <c r="A60" s="43">
        <v>49</v>
      </c>
      <c r="B60" s="44">
        <v>14.54</v>
      </c>
      <c r="C60" s="44">
        <v>13.83</v>
      </c>
      <c r="D60" s="44">
        <v>13.13</v>
      </c>
      <c r="E60" s="44">
        <v>12.44</v>
      </c>
    </row>
    <row r="61" spans="1:5" x14ac:dyDescent="0.2">
      <c r="A61" s="43">
        <v>50</v>
      </c>
      <c r="B61" s="44">
        <v>14.77</v>
      </c>
      <c r="C61" s="44">
        <v>14.04</v>
      </c>
      <c r="D61" s="44">
        <v>13.33</v>
      </c>
      <c r="E61" s="44">
        <v>12.63</v>
      </c>
    </row>
    <row r="62" spans="1:5" x14ac:dyDescent="0.2">
      <c r="A62" s="43">
        <v>51</v>
      </c>
      <c r="B62" s="44">
        <v>15</v>
      </c>
      <c r="C62" s="44">
        <v>14.26</v>
      </c>
      <c r="D62" s="44">
        <v>13.53</v>
      </c>
      <c r="E62" s="44">
        <v>12.83</v>
      </c>
    </row>
    <row r="63" spans="1:5" x14ac:dyDescent="0.2">
      <c r="A63" s="43">
        <v>52</v>
      </c>
      <c r="B63" s="44">
        <v>15.24</v>
      </c>
      <c r="C63" s="44">
        <v>14.48</v>
      </c>
      <c r="D63" s="44">
        <v>13.74</v>
      </c>
      <c r="E63" s="44">
        <v>13.02</v>
      </c>
    </row>
    <row r="64" spans="1:5" x14ac:dyDescent="0.2">
      <c r="A64" s="43">
        <v>53</v>
      </c>
      <c r="B64" s="44">
        <v>15.48</v>
      </c>
      <c r="C64" s="44">
        <v>14.71</v>
      </c>
      <c r="D64" s="44">
        <v>13.96</v>
      </c>
      <c r="E64" s="44">
        <v>13.22</v>
      </c>
    </row>
    <row r="65" spans="1:5" x14ac:dyDescent="0.2">
      <c r="A65" s="43">
        <v>54</v>
      </c>
      <c r="B65" s="44">
        <v>15.73</v>
      </c>
      <c r="C65" s="44">
        <v>14.94</v>
      </c>
      <c r="D65" s="44">
        <v>14.18</v>
      </c>
      <c r="E65" s="44">
        <v>13.43</v>
      </c>
    </row>
    <row r="66" spans="1:5" x14ac:dyDescent="0.2">
      <c r="A66" s="43">
        <v>55</v>
      </c>
      <c r="B66" s="44">
        <v>15.98</v>
      </c>
      <c r="C66" s="44">
        <v>15.18</v>
      </c>
      <c r="D66" s="44">
        <v>14.4</v>
      </c>
      <c r="E66" s="44">
        <v>13.64</v>
      </c>
    </row>
    <row r="67" spans="1:5" x14ac:dyDescent="0.2">
      <c r="A67" s="43">
        <v>56</v>
      </c>
      <c r="B67" s="44">
        <v>16.239999999999998</v>
      </c>
      <c r="C67" s="44">
        <v>15.43</v>
      </c>
      <c r="D67" s="44">
        <v>14.63</v>
      </c>
      <c r="E67" s="44">
        <v>13.86</v>
      </c>
    </row>
    <row r="68" spans="1:5" x14ac:dyDescent="0.2">
      <c r="A68" s="43">
        <v>57</v>
      </c>
      <c r="B68" s="44">
        <v>16.510000000000002</v>
      </c>
      <c r="C68" s="44">
        <v>15.68</v>
      </c>
      <c r="D68" s="44">
        <v>14.87</v>
      </c>
      <c r="E68" s="44">
        <v>14.09</v>
      </c>
    </row>
    <row r="69" spans="1:5" x14ac:dyDescent="0.2">
      <c r="A69" s="43">
        <v>58</v>
      </c>
      <c r="B69" s="44">
        <v>16.79</v>
      </c>
      <c r="C69" s="44">
        <v>15.94</v>
      </c>
      <c r="D69" s="44">
        <v>15.12</v>
      </c>
      <c r="E69" s="44">
        <v>14.32</v>
      </c>
    </row>
    <row r="70" spans="1:5" x14ac:dyDescent="0.2">
      <c r="A70" s="43">
        <v>59</v>
      </c>
      <c r="B70" s="44">
        <v>17.079999999999998</v>
      </c>
      <c r="C70" s="44">
        <v>16.21</v>
      </c>
      <c r="D70" s="44">
        <v>15.38</v>
      </c>
      <c r="E70" s="44">
        <v>14.56</v>
      </c>
    </row>
    <row r="71" spans="1:5" x14ac:dyDescent="0.2">
      <c r="A71" s="43">
        <v>60</v>
      </c>
      <c r="B71" s="44">
        <v>17.37</v>
      </c>
      <c r="C71" s="44">
        <v>16.5</v>
      </c>
      <c r="D71" s="44">
        <v>15.64</v>
      </c>
      <c r="E71" s="44">
        <v>14.81</v>
      </c>
    </row>
    <row r="72" spans="1:5" x14ac:dyDescent="0.2">
      <c r="A72" s="43">
        <v>61</v>
      </c>
      <c r="B72" s="44">
        <v>17.68</v>
      </c>
      <c r="C72" s="44">
        <v>16.79</v>
      </c>
      <c r="D72" s="44">
        <v>15.91</v>
      </c>
      <c r="E72" s="44">
        <v>15.06</v>
      </c>
    </row>
    <row r="73" spans="1:5" x14ac:dyDescent="0.2">
      <c r="A73" s="43">
        <v>62</v>
      </c>
      <c r="B73" s="44">
        <v>18</v>
      </c>
      <c r="C73" s="44">
        <v>17.09</v>
      </c>
      <c r="D73" s="44">
        <v>16.2</v>
      </c>
      <c r="E73" s="44">
        <v>15.33</v>
      </c>
    </row>
    <row r="74" spans="1:5" x14ac:dyDescent="0.2">
      <c r="A74" s="43">
        <v>63</v>
      </c>
      <c r="B74" s="44">
        <v>18.34</v>
      </c>
      <c r="C74" s="44">
        <v>17.41</v>
      </c>
      <c r="D74" s="44">
        <v>16.5</v>
      </c>
      <c r="E74" s="44">
        <v>15.61</v>
      </c>
    </row>
    <row r="75" spans="1:5" x14ac:dyDescent="0.2">
      <c r="A75" s="43">
        <v>64</v>
      </c>
      <c r="B75" s="44">
        <v>18.690000000000001</v>
      </c>
      <c r="C75" s="44">
        <v>17.739999999999998</v>
      </c>
      <c r="D75" s="44">
        <v>16.809999999999999</v>
      </c>
      <c r="E75" s="44">
        <v>15.91</v>
      </c>
    </row>
    <row r="76" spans="1:5" x14ac:dyDescent="0.2">
      <c r="A76" s="43">
        <v>65</v>
      </c>
      <c r="B76" s="44">
        <v>18.53</v>
      </c>
      <c r="C76" s="44">
        <v>18.09</v>
      </c>
      <c r="D76" s="44">
        <v>17.14</v>
      </c>
      <c r="E76" s="44">
        <v>16.22</v>
      </c>
    </row>
    <row r="77" spans="1:5" x14ac:dyDescent="0.2">
      <c r="A77" s="43">
        <v>66</v>
      </c>
      <c r="B77" s="44">
        <v>0</v>
      </c>
      <c r="C77" s="44">
        <v>17.920000000000002</v>
      </c>
      <c r="D77" s="44">
        <v>17.489999999999998</v>
      </c>
      <c r="E77" s="44">
        <v>16.54</v>
      </c>
    </row>
    <row r="78" spans="1:5" x14ac:dyDescent="0.2">
      <c r="A78" s="43">
        <v>67</v>
      </c>
      <c r="B78" s="44">
        <v>0</v>
      </c>
      <c r="C78" s="44">
        <v>0</v>
      </c>
      <c r="D78" s="44">
        <v>17.32</v>
      </c>
      <c r="E78" s="44">
        <v>16.89</v>
      </c>
    </row>
    <row r="79" spans="1:5" x14ac:dyDescent="0.2">
      <c r="A79" s="43">
        <v>68</v>
      </c>
      <c r="B79" s="44">
        <v>0</v>
      </c>
      <c r="C79" s="44">
        <v>0</v>
      </c>
      <c r="D79" s="44">
        <v>0</v>
      </c>
      <c r="E79" s="44">
        <v>16.71</v>
      </c>
    </row>
  </sheetData>
  <sheetProtection algorithmName="SHA-512" hashValue="/vkBSvPtpSieAVYMVdO37ko8B0JdA5Yy/K24NrCvm9RA7dDk6tG5D7rXKrlZTU1+5zWr2t04tVJZUmzLImZH1Q==" saltValue="/U/T50XIJge1Peuc8qk8Dg==" spinCount="100000" sheet="1" objects="1" scenarios="1"/>
  <conditionalFormatting sqref="A6:A21">
    <cfRule type="expression" dxfId="183" priority="1" stopIfTrue="1">
      <formula>MOD(ROW(),2)=0</formula>
    </cfRule>
    <cfRule type="expression" dxfId="182" priority="2" stopIfTrue="1">
      <formula>MOD(ROW(),2)&lt;&gt;0</formula>
    </cfRule>
  </conditionalFormatting>
  <conditionalFormatting sqref="A26:A79">
    <cfRule type="expression" dxfId="181" priority="5" stopIfTrue="1">
      <formula>MOD(ROW(),2)=0</formula>
    </cfRule>
    <cfRule type="expression" dxfId="180" priority="6" stopIfTrue="1">
      <formula>MOD(ROW(),2)&lt;&gt;0</formula>
    </cfRule>
  </conditionalFormatting>
  <conditionalFormatting sqref="B6:E21">
    <cfRule type="expression" dxfId="179" priority="3" stopIfTrue="1">
      <formula>MOD(ROW(),2)=0</formula>
    </cfRule>
    <cfRule type="expression" dxfId="178" priority="4" stopIfTrue="1">
      <formula>MOD(ROW(),2)&lt;&gt;0</formula>
    </cfRule>
  </conditionalFormatting>
  <conditionalFormatting sqref="B26:E79">
    <cfRule type="expression" dxfId="177" priority="7" stopIfTrue="1">
      <formula>MOD(ROW(),2)=0</formula>
    </cfRule>
    <cfRule type="expression" dxfId="176" priority="8" stopIfTrue="1">
      <formula>MOD(ROW(),2)&lt;&gt;0</formula>
    </cfRule>
  </conditionalFormatting>
  <pageMargins left="0.7" right="0.7" top="0.75" bottom="0.75" header="0.3" footer="0.3"/>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A7333-8464-440D-9D10-981D892FF637}">
  <sheetPr codeName="Sheet47"/>
  <dimension ref="A1:C46"/>
  <sheetViews>
    <sheetView showGridLines="0" workbookViewId="0">
      <selection activeCell="A6" sqref="A6"/>
    </sheetView>
  </sheetViews>
  <sheetFormatPr defaultRowHeight="12.75" x14ac:dyDescent="0.2"/>
  <cols>
    <col min="1" max="1" width="32.42578125" customWidth="1"/>
    <col min="2" max="2" width="19" customWidth="1"/>
    <col min="3" max="3" width="20.42578125" customWidth="1"/>
  </cols>
  <sheetData>
    <row r="1" spans="1:3" s="1" customFormat="1" ht="20.25" x14ac:dyDescent="0.3">
      <c r="A1" s="2" t="s">
        <v>0</v>
      </c>
    </row>
    <row r="2" spans="1:3" s="1" customFormat="1" ht="15.75" x14ac:dyDescent="0.25">
      <c r="A2" s="30" t="s">
        <v>1</v>
      </c>
      <c r="B2" s="3" t="str">
        <f>wb_title</f>
        <v>LGPS_NI - Consolidated Factor Spreadsheet</v>
      </c>
    </row>
    <row r="3" spans="1:3" s="1" customFormat="1" ht="15.75" x14ac:dyDescent="0.25">
      <c r="A3" s="30" t="s">
        <v>2</v>
      </c>
      <c r="B3" s="3" t="str">
        <f>TABLE_FACTOR_TYPE_1 &amp; " - x-" &amp; TABLE_SERIES_NUMBER_1</f>
        <v>Scheme pays LTA - x-608</v>
      </c>
    </row>
    <row r="6" spans="1:3" x14ac:dyDescent="0.2">
      <c r="A6" s="40" t="s">
        <v>361</v>
      </c>
      <c r="B6" s="47" t="s">
        <v>362</v>
      </c>
      <c r="C6" s="47"/>
    </row>
    <row r="7" spans="1:3" x14ac:dyDescent="0.2">
      <c r="A7" s="40" t="s">
        <v>363</v>
      </c>
      <c r="B7" s="47" t="s">
        <v>31</v>
      </c>
      <c r="C7" s="47"/>
    </row>
    <row r="8" spans="1:3" x14ac:dyDescent="0.2">
      <c r="A8" s="40" t="s">
        <v>149</v>
      </c>
      <c r="B8" s="47" t="s">
        <v>162</v>
      </c>
      <c r="C8" s="47"/>
    </row>
    <row r="9" spans="1:3" x14ac:dyDescent="0.2">
      <c r="A9" s="40" t="s">
        <v>150</v>
      </c>
      <c r="B9" s="47" t="s">
        <v>300</v>
      </c>
      <c r="C9" s="47"/>
    </row>
    <row r="10" spans="1:3" ht="25.5" x14ac:dyDescent="0.2">
      <c r="A10" s="40" t="s">
        <v>6</v>
      </c>
      <c r="B10" s="47" t="s">
        <v>517</v>
      </c>
      <c r="C10" s="47"/>
    </row>
    <row r="11" spans="1:3" x14ac:dyDescent="0.2">
      <c r="A11" s="40" t="s">
        <v>151</v>
      </c>
      <c r="B11" s="47" t="s">
        <v>236</v>
      </c>
      <c r="C11" s="47"/>
    </row>
    <row r="12" spans="1:3" x14ac:dyDescent="0.2">
      <c r="A12" s="40" t="s">
        <v>152</v>
      </c>
      <c r="B12" s="47" t="s">
        <v>302</v>
      </c>
      <c r="C12" s="47"/>
    </row>
    <row r="13" spans="1:3" x14ac:dyDescent="0.2">
      <c r="A13" s="40" t="s">
        <v>364</v>
      </c>
      <c r="B13" s="47">
        <v>0</v>
      </c>
      <c r="C13" s="47"/>
    </row>
    <row r="14" spans="1:3" x14ac:dyDescent="0.2">
      <c r="A14" s="40" t="s">
        <v>154</v>
      </c>
      <c r="B14" s="47">
        <v>608</v>
      </c>
      <c r="C14" s="47"/>
    </row>
    <row r="15" spans="1:3" x14ac:dyDescent="0.2">
      <c r="A15" s="40" t="s">
        <v>365</v>
      </c>
      <c r="B15" s="47" t="s">
        <v>303</v>
      </c>
      <c r="C15" s="47"/>
    </row>
    <row r="16" spans="1:3" x14ac:dyDescent="0.2">
      <c r="A16" s="40" t="s">
        <v>156</v>
      </c>
      <c r="B16" s="47" t="s">
        <v>234</v>
      </c>
      <c r="C16" s="47"/>
    </row>
    <row r="17" spans="1:3" x14ac:dyDescent="0.2">
      <c r="A17" s="41" t="s">
        <v>366</v>
      </c>
      <c r="B17" s="47"/>
      <c r="C17" s="47"/>
    </row>
    <row r="18" spans="1:3" x14ac:dyDescent="0.2">
      <c r="A18" s="40" t="s">
        <v>158</v>
      </c>
      <c r="B18" s="48">
        <v>45134</v>
      </c>
      <c r="C18" s="48"/>
    </row>
    <row r="19" spans="1:3" x14ac:dyDescent="0.2">
      <c r="A19" s="40" t="s">
        <v>159</v>
      </c>
      <c r="B19" s="48">
        <v>45154</v>
      </c>
      <c r="C19" s="48"/>
    </row>
    <row r="20" spans="1:3" x14ac:dyDescent="0.2">
      <c r="A20" s="40" t="s">
        <v>160</v>
      </c>
      <c r="B20" s="47" t="s">
        <v>169</v>
      </c>
      <c r="C20" s="47"/>
    </row>
    <row r="21" spans="1:3" x14ac:dyDescent="0.2">
      <c r="A21" s="40" t="s">
        <v>367</v>
      </c>
      <c r="B21" s="47"/>
      <c r="C21" s="47"/>
    </row>
    <row r="23" spans="1:3" x14ac:dyDescent="0.2">
      <c r="A23" s="23" t="str">
        <f>HYPERLINK("#'Factor List'!A1", "Back to Factor List")</f>
        <v>Back to Factor List</v>
      </c>
      <c r="B23" s="23" t="str">
        <f>HYPERLINK("#'Assumptions'!A1", "Assumptions")</f>
        <v>Assumptions</v>
      </c>
    </row>
    <row r="26" spans="1:3" s="56" customFormat="1" ht="38.25" x14ac:dyDescent="0.2">
      <c r="A26" s="55" t="s">
        <v>368</v>
      </c>
      <c r="B26" s="55" t="s">
        <v>518</v>
      </c>
      <c r="C26" s="55" t="s">
        <v>519</v>
      </c>
    </row>
    <row r="27" spans="1:3" x14ac:dyDescent="0.2">
      <c r="A27" s="43">
        <v>55</v>
      </c>
      <c r="B27" s="44">
        <v>24.53</v>
      </c>
      <c r="C27" s="44">
        <v>24.53</v>
      </c>
    </row>
    <row r="28" spans="1:3" x14ac:dyDescent="0.2">
      <c r="A28" s="43">
        <v>56</v>
      </c>
      <c r="B28" s="44">
        <v>23.95</v>
      </c>
      <c r="C28" s="44">
        <v>23.95</v>
      </c>
    </row>
    <row r="29" spans="1:3" x14ac:dyDescent="0.2">
      <c r="A29" s="43">
        <v>57</v>
      </c>
      <c r="B29" s="44">
        <v>23.37</v>
      </c>
      <c r="C29" s="44">
        <v>23.37</v>
      </c>
    </row>
    <row r="30" spans="1:3" x14ac:dyDescent="0.2">
      <c r="A30" s="43">
        <v>58</v>
      </c>
      <c r="B30" s="44">
        <v>22.78</v>
      </c>
      <c r="C30" s="44">
        <v>22.78</v>
      </c>
    </row>
    <row r="31" spans="1:3" x14ac:dyDescent="0.2">
      <c r="A31" s="43">
        <v>59</v>
      </c>
      <c r="B31" s="44">
        <v>22.19</v>
      </c>
      <c r="C31" s="44">
        <v>22.19</v>
      </c>
    </row>
    <row r="32" spans="1:3" x14ac:dyDescent="0.2">
      <c r="A32" s="43">
        <v>60</v>
      </c>
      <c r="B32" s="44">
        <v>21.59</v>
      </c>
      <c r="C32" s="44">
        <v>21.59</v>
      </c>
    </row>
    <row r="33" spans="1:3" x14ac:dyDescent="0.2">
      <c r="A33" s="43">
        <v>61</v>
      </c>
      <c r="B33" s="44">
        <v>20.99</v>
      </c>
      <c r="C33" s="44">
        <v>20.99</v>
      </c>
    </row>
    <row r="34" spans="1:3" x14ac:dyDescent="0.2">
      <c r="A34" s="43">
        <v>62</v>
      </c>
      <c r="B34" s="44">
        <v>20.39</v>
      </c>
      <c r="C34" s="44">
        <v>20.39</v>
      </c>
    </row>
    <row r="35" spans="1:3" x14ac:dyDescent="0.2">
      <c r="A35" s="43">
        <v>63</v>
      </c>
      <c r="B35" s="44">
        <v>19.78</v>
      </c>
      <c r="C35" s="44">
        <v>19.78</v>
      </c>
    </row>
    <row r="36" spans="1:3" x14ac:dyDescent="0.2">
      <c r="A36" s="43">
        <v>64</v>
      </c>
      <c r="B36" s="44">
        <v>19.18</v>
      </c>
      <c r="C36" s="44">
        <v>19.18</v>
      </c>
    </row>
    <row r="37" spans="1:3" x14ac:dyDescent="0.2">
      <c r="A37" s="43">
        <v>65</v>
      </c>
      <c r="B37" s="44">
        <v>18.53</v>
      </c>
      <c r="C37" s="44">
        <v>18.53</v>
      </c>
    </row>
    <row r="38" spans="1:3" x14ac:dyDescent="0.2">
      <c r="A38" s="43">
        <v>66</v>
      </c>
      <c r="B38" s="44">
        <v>17.850000000000001</v>
      </c>
      <c r="C38" s="44">
        <v>17.850000000000001</v>
      </c>
    </row>
    <row r="39" spans="1:3" x14ac:dyDescent="0.2">
      <c r="A39" s="43">
        <v>67</v>
      </c>
      <c r="B39" s="44">
        <v>17.16</v>
      </c>
      <c r="C39" s="44">
        <v>17.16</v>
      </c>
    </row>
    <row r="40" spans="1:3" x14ac:dyDescent="0.2">
      <c r="A40" s="43">
        <v>68</v>
      </c>
      <c r="B40" s="44">
        <v>16.47</v>
      </c>
      <c r="C40" s="44">
        <v>16.47</v>
      </c>
    </row>
    <row r="41" spans="1:3" x14ac:dyDescent="0.2">
      <c r="A41" s="43">
        <v>69</v>
      </c>
      <c r="B41" s="44">
        <v>15.78</v>
      </c>
      <c r="C41" s="44">
        <v>15.78</v>
      </c>
    </row>
    <row r="42" spans="1:3" x14ac:dyDescent="0.2">
      <c r="A42" s="43">
        <v>70</v>
      </c>
      <c r="B42" s="44">
        <v>15.09</v>
      </c>
      <c r="C42" s="44">
        <v>15.09</v>
      </c>
    </row>
    <row r="43" spans="1:3" x14ac:dyDescent="0.2">
      <c r="A43" s="43">
        <v>71</v>
      </c>
      <c r="B43" s="44">
        <v>14.4</v>
      </c>
      <c r="C43" s="44">
        <v>14.4</v>
      </c>
    </row>
    <row r="44" spans="1:3" x14ac:dyDescent="0.2">
      <c r="A44" s="43">
        <v>72</v>
      </c>
      <c r="B44" s="44">
        <v>13.72</v>
      </c>
      <c r="C44" s="44">
        <v>13.72</v>
      </c>
    </row>
    <row r="45" spans="1:3" x14ac:dyDescent="0.2">
      <c r="A45" s="43">
        <v>73</v>
      </c>
      <c r="B45" s="44">
        <v>13.04</v>
      </c>
      <c r="C45" s="44">
        <v>13.04</v>
      </c>
    </row>
    <row r="46" spans="1:3" x14ac:dyDescent="0.2">
      <c r="A46" s="43">
        <v>74</v>
      </c>
      <c r="B46" s="44">
        <v>12.38</v>
      </c>
      <c r="C46" s="44">
        <v>12.38</v>
      </c>
    </row>
  </sheetData>
  <sheetProtection algorithmName="SHA-512" hashValue="/Ybug/tyvQ8gfjmZdxstG1beXLOAsdPYGvagJ6Zk5frvM6km9SqKpY8QKYqDVxzBe/y/NbUcafcIQ6VTPDoAAg==" saltValue="/F80SQkrRjhpwPdy3evpmQ==" spinCount="100000" sheet="1" objects="1" scenarios="1"/>
  <conditionalFormatting sqref="A6:A21">
    <cfRule type="expression" dxfId="175" priority="1" stopIfTrue="1">
      <formula>MOD(ROW(),2)=0</formula>
    </cfRule>
    <cfRule type="expression" dxfId="174" priority="2" stopIfTrue="1">
      <formula>MOD(ROW(),2)&lt;&gt;0</formula>
    </cfRule>
  </conditionalFormatting>
  <conditionalFormatting sqref="A26:A46">
    <cfRule type="expression" dxfId="173" priority="5" stopIfTrue="1">
      <formula>MOD(ROW(),2)=0</formula>
    </cfRule>
    <cfRule type="expression" dxfId="172" priority="6" stopIfTrue="1">
      <formula>MOD(ROW(),2)&lt;&gt;0</formula>
    </cfRule>
  </conditionalFormatting>
  <conditionalFormatting sqref="B6:C21">
    <cfRule type="expression" dxfId="171" priority="3" stopIfTrue="1">
      <formula>MOD(ROW(),2)=0</formula>
    </cfRule>
    <cfRule type="expression" dxfId="170" priority="4" stopIfTrue="1">
      <formula>MOD(ROW(),2)&lt;&gt;0</formula>
    </cfRule>
  </conditionalFormatting>
  <conditionalFormatting sqref="B26:C46">
    <cfRule type="expression" dxfId="169" priority="7" stopIfTrue="1">
      <formula>MOD(ROW(),2)=0</formula>
    </cfRule>
    <cfRule type="expression" dxfId="168" priority="8" stopIfTrue="1">
      <formula>MOD(ROW(),2)&lt;&gt;0</formula>
    </cfRule>
  </conditionalFormatting>
  <pageMargins left="0.7" right="0.7" top="0.75" bottom="0.75" header="0.3" footer="0.3"/>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09350-8FAF-441E-B2FC-D655A7B9F9A4}">
  <sheetPr codeName="Sheet48"/>
  <dimension ref="A1:C74"/>
  <sheetViews>
    <sheetView showGridLines="0" workbookViewId="0">
      <selection activeCell="A6" sqref="A6"/>
    </sheetView>
  </sheetViews>
  <sheetFormatPr defaultRowHeight="12.75" x14ac:dyDescent="0.2"/>
  <cols>
    <col min="1" max="1" width="38.140625" customWidth="1"/>
    <col min="2" max="2" width="20.85546875" customWidth="1"/>
    <col min="3" max="3" width="19.5703125" customWidth="1"/>
  </cols>
  <sheetData>
    <row r="1" spans="1:3" s="1" customFormat="1" ht="20.25" x14ac:dyDescent="0.3">
      <c r="A1" s="2" t="s">
        <v>0</v>
      </c>
    </row>
    <row r="2" spans="1:3" s="1" customFormat="1" ht="15.75" x14ac:dyDescent="0.25">
      <c r="A2" s="30" t="s">
        <v>1</v>
      </c>
      <c r="B2" s="3" t="str">
        <f>wb_title</f>
        <v>LGPS_NI - Consolidated Factor Spreadsheet</v>
      </c>
    </row>
    <row r="3" spans="1:3" s="1" customFormat="1" ht="15.75" x14ac:dyDescent="0.25">
      <c r="A3" s="30" t="s">
        <v>2</v>
      </c>
      <c r="B3" s="3" t="str">
        <f>TABLE_FACTOR_TYPE_1 &amp; " - x-" &amp; TABLE_SERIES_NUMBER_1</f>
        <v>Scheme pays LTA - x-609</v>
      </c>
    </row>
    <row r="6" spans="1:3" x14ac:dyDescent="0.2">
      <c r="A6" s="40" t="s">
        <v>361</v>
      </c>
      <c r="B6" s="47" t="s">
        <v>362</v>
      </c>
      <c r="C6" s="47"/>
    </row>
    <row r="7" spans="1:3" x14ac:dyDescent="0.2">
      <c r="A7" s="40" t="s">
        <v>363</v>
      </c>
      <c r="B7" s="47" t="s">
        <v>31</v>
      </c>
      <c r="C7" s="47"/>
    </row>
    <row r="8" spans="1:3" x14ac:dyDescent="0.2">
      <c r="A8" s="40" t="s">
        <v>149</v>
      </c>
      <c r="B8" s="47" t="s">
        <v>162</v>
      </c>
      <c r="C8" s="47"/>
    </row>
    <row r="9" spans="1:3" x14ac:dyDescent="0.2">
      <c r="A9" s="40" t="s">
        <v>150</v>
      </c>
      <c r="B9" s="47" t="s">
        <v>300</v>
      </c>
      <c r="C9" s="47"/>
    </row>
    <row r="10" spans="1:3" ht="25.5" x14ac:dyDescent="0.2">
      <c r="A10" s="40" t="s">
        <v>6</v>
      </c>
      <c r="B10" s="47" t="s">
        <v>304</v>
      </c>
      <c r="C10" s="47"/>
    </row>
    <row r="11" spans="1:3" x14ac:dyDescent="0.2">
      <c r="A11" s="40" t="s">
        <v>151</v>
      </c>
      <c r="B11" s="47" t="s">
        <v>236</v>
      </c>
      <c r="C11" s="47"/>
    </row>
    <row r="12" spans="1:3" x14ac:dyDescent="0.2">
      <c r="A12" s="40" t="s">
        <v>152</v>
      </c>
      <c r="B12" s="47" t="s">
        <v>302</v>
      </c>
      <c r="C12" s="47"/>
    </row>
    <row r="13" spans="1:3" x14ac:dyDescent="0.2">
      <c r="A13" s="40" t="s">
        <v>364</v>
      </c>
      <c r="B13" s="47">
        <v>0</v>
      </c>
      <c r="C13" s="47"/>
    </row>
    <row r="14" spans="1:3" x14ac:dyDescent="0.2">
      <c r="A14" s="40" t="s">
        <v>154</v>
      </c>
      <c r="B14" s="47">
        <v>609</v>
      </c>
      <c r="C14" s="47"/>
    </row>
    <row r="15" spans="1:3" x14ac:dyDescent="0.2">
      <c r="A15" s="40" t="s">
        <v>365</v>
      </c>
      <c r="B15" s="47" t="s">
        <v>305</v>
      </c>
      <c r="C15" s="47"/>
    </row>
    <row r="16" spans="1:3" x14ac:dyDescent="0.2">
      <c r="A16" s="40" t="s">
        <v>156</v>
      </c>
      <c r="B16" s="47" t="s">
        <v>238</v>
      </c>
      <c r="C16" s="47"/>
    </row>
    <row r="17" spans="1:3" x14ac:dyDescent="0.2">
      <c r="A17" s="41" t="s">
        <v>366</v>
      </c>
      <c r="B17" s="47"/>
      <c r="C17" s="47"/>
    </row>
    <row r="18" spans="1:3" x14ac:dyDescent="0.2">
      <c r="A18" s="40" t="s">
        <v>158</v>
      </c>
      <c r="B18" s="48">
        <v>45134</v>
      </c>
      <c r="C18" s="48"/>
    </row>
    <row r="19" spans="1:3" x14ac:dyDescent="0.2">
      <c r="A19" s="40" t="s">
        <v>159</v>
      </c>
      <c r="B19" s="48">
        <v>45154</v>
      </c>
      <c r="C19" s="48"/>
    </row>
    <row r="20" spans="1:3" x14ac:dyDescent="0.2">
      <c r="A20" s="40" t="s">
        <v>160</v>
      </c>
      <c r="B20" s="47" t="s">
        <v>169</v>
      </c>
      <c r="C20" s="47"/>
    </row>
    <row r="21" spans="1:3" x14ac:dyDescent="0.2">
      <c r="A21" s="40" t="s">
        <v>367</v>
      </c>
      <c r="B21" s="47"/>
      <c r="C21" s="47"/>
    </row>
    <row r="23" spans="1:3" x14ac:dyDescent="0.2">
      <c r="A23" s="23" t="str">
        <f>HYPERLINK("#'Factor List'!A1", "Back to Factor List")</f>
        <v>Back to Factor List</v>
      </c>
      <c r="B23" s="23" t="str">
        <f>HYPERLINK("#'Assumptions'!A1", "Assumptions")</f>
        <v>Assumptions</v>
      </c>
    </row>
    <row r="26" spans="1:3" s="56" customFormat="1" ht="38.25" x14ac:dyDescent="0.2">
      <c r="A26" s="55" t="s">
        <v>368</v>
      </c>
      <c r="B26" s="55" t="s">
        <v>518</v>
      </c>
      <c r="C26" s="55" t="s">
        <v>519</v>
      </c>
    </row>
    <row r="27" spans="1:3" x14ac:dyDescent="0.2">
      <c r="A27" s="43">
        <v>20</v>
      </c>
      <c r="B27" s="44">
        <v>30.94</v>
      </c>
      <c r="C27" s="44">
        <v>30.94</v>
      </c>
    </row>
    <row r="28" spans="1:3" x14ac:dyDescent="0.2">
      <c r="A28" s="43">
        <v>21</v>
      </c>
      <c r="B28" s="44">
        <v>30.69</v>
      </c>
      <c r="C28" s="44">
        <v>30.69</v>
      </c>
    </row>
    <row r="29" spans="1:3" x14ac:dyDescent="0.2">
      <c r="A29" s="43">
        <v>22</v>
      </c>
      <c r="B29" s="44">
        <v>30.46</v>
      </c>
      <c r="C29" s="44">
        <v>30.46</v>
      </c>
    </row>
    <row r="30" spans="1:3" x14ac:dyDescent="0.2">
      <c r="A30" s="43">
        <v>23</v>
      </c>
      <c r="B30" s="44">
        <v>30.22</v>
      </c>
      <c r="C30" s="44">
        <v>30.22</v>
      </c>
    </row>
    <row r="31" spans="1:3" x14ac:dyDescent="0.2">
      <c r="A31" s="43">
        <v>24</v>
      </c>
      <c r="B31" s="44">
        <v>29.98</v>
      </c>
      <c r="C31" s="44">
        <v>29.98</v>
      </c>
    </row>
    <row r="32" spans="1:3" x14ac:dyDescent="0.2">
      <c r="A32" s="43">
        <v>25</v>
      </c>
      <c r="B32" s="44">
        <v>29.74</v>
      </c>
      <c r="C32" s="44">
        <v>29.74</v>
      </c>
    </row>
    <row r="33" spans="1:3" x14ac:dyDescent="0.2">
      <c r="A33" s="43">
        <v>26</v>
      </c>
      <c r="B33" s="44">
        <v>29.49</v>
      </c>
      <c r="C33" s="44">
        <v>29.49</v>
      </c>
    </row>
    <row r="34" spans="1:3" x14ac:dyDescent="0.2">
      <c r="A34" s="43">
        <v>27</v>
      </c>
      <c r="B34" s="44">
        <v>29.25</v>
      </c>
      <c r="C34" s="44">
        <v>29.25</v>
      </c>
    </row>
    <row r="35" spans="1:3" x14ac:dyDescent="0.2">
      <c r="A35" s="43">
        <v>28</v>
      </c>
      <c r="B35" s="44">
        <v>29.01</v>
      </c>
      <c r="C35" s="44">
        <v>29.01</v>
      </c>
    </row>
    <row r="36" spans="1:3" x14ac:dyDescent="0.2">
      <c r="A36" s="43">
        <v>29</v>
      </c>
      <c r="B36" s="44">
        <v>28.77</v>
      </c>
      <c r="C36" s="44">
        <v>28.77</v>
      </c>
    </row>
    <row r="37" spans="1:3" x14ac:dyDescent="0.2">
      <c r="A37" s="43">
        <v>30</v>
      </c>
      <c r="B37" s="44">
        <v>28.54</v>
      </c>
      <c r="C37" s="44">
        <v>28.54</v>
      </c>
    </row>
    <row r="38" spans="1:3" x14ac:dyDescent="0.2">
      <c r="A38" s="43">
        <v>31</v>
      </c>
      <c r="B38" s="44">
        <v>28.31</v>
      </c>
      <c r="C38" s="44">
        <v>28.31</v>
      </c>
    </row>
    <row r="39" spans="1:3" x14ac:dyDescent="0.2">
      <c r="A39" s="43">
        <v>32</v>
      </c>
      <c r="B39" s="44">
        <v>28.07</v>
      </c>
      <c r="C39" s="44">
        <v>28.07</v>
      </c>
    </row>
    <row r="40" spans="1:3" x14ac:dyDescent="0.2">
      <c r="A40" s="43">
        <v>33</v>
      </c>
      <c r="B40" s="44">
        <v>27.84</v>
      </c>
      <c r="C40" s="44">
        <v>27.84</v>
      </c>
    </row>
    <row r="41" spans="1:3" x14ac:dyDescent="0.2">
      <c r="A41" s="43">
        <v>34</v>
      </c>
      <c r="B41" s="44">
        <v>27.61</v>
      </c>
      <c r="C41" s="44">
        <v>27.61</v>
      </c>
    </row>
    <row r="42" spans="1:3" x14ac:dyDescent="0.2">
      <c r="A42" s="43">
        <v>35</v>
      </c>
      <c r="B42" s="44">
        <v>27.38</v>
      </c>
      <c r="C42" s="44">
        <v>27.38</v>
      </c>
    </row>
    <row r="43" spans="1:3" x14ac:dyDescent="0.2">
      <c r="A43" s="43">
        <v>36</v>
      </c>
      <c r="B43" s="44">
        <v>27.14</v>
      </c>
      <c r="C43" s="44">
        <v>27.14</v>
      </c>
    </row>
    <row r="44" spans="1:3" x14ac:dyDescent="0.2">
      <c r="A44" s="43">
        <v>37</v>
      </c>
      <c r="B44" s="44">
        <v>26.89</v>
      </c>
      <c r="C44" s="44">
        <v>26.89</v>
      </c>
    </row>
    <row r="45" spans="1:3" x14ac:dyDescent="0.2">
      <c r="A45" s="43">
        <v>38</v>
      </c>
      <c r="B45" s="44">
        <v>26.64</v>
      </c>
      <c r="C45" s="44">
        <v>26.64</v>
      </c>
    </row>
    <row r="46" spans="1:3" x14ac:dyDescent="0.2">
      <c r="A46" s="43">
        <v>39</v>
      </c>
      <c r="B46" s="44">
        <v>26.38</v>
      </c>
      <c r="C46" s="44">
        <v>26.38</v>
      </c>
    </row>
    <row r="47" spans="1:3" x14ac:dyDescent="0.2">
      <c r="A47" s="43">
        <v>40</v>
      </c>
      <c r="B47" s="44">
        <v>26.12</v>
      </c>
      <c r="C47" s="44">
        <v>26.12</v>
      </c>
    </row>
    <row r="48" spans="1:3" x14ac:dyDescent="0.2">
      <c r="A48" s="43">
        <v>41</v>
      </c>
      <c r="B48" s="44">
        <v>25.85</v>
      </c>
      <c r="C48" s="44">
        <v>25.85</v>
      </c>
    </row>
    <row r="49" spans="1:3" x14ac:dyDescent="0.2">
      <c r="A49" s="43">
        <v>42</v>
      </c>
      <c r="B49" s="44">
        <v>25.57</v>
      </c>
      <c r="C49" s="44">
        <v>25.57</v>
      </c>
    </row>
    <row r="50" spans="1:3" x14ac:dyDescent="0.2">
      <c r="A50" s="43">
        <v>43</v>
      </c>
      <c r="B50" s="44">
        <v>25.28</v>
      </c>
      <c r="C50" s="44">
        <v>25.28</v>
      </c>
    </row>
    <row r="51" spans="1:3" x14ac:dyDescent="0.2">
      <c r="A51" s="43">
        <v>44</v>
      </c>
      <c r="B51" s="44">
        <v>24.99</v>
      </c>
      <c r="C51" s="44">
        <v>24.99</v>
      </c>
    </row>
    <row r="52" spans="1:3" x14ac:dyDescent="0.2">
      <c r="A52" s="43">
        <v>45</v>
      </c>
      <c r="B52" s="44">
        <v>24.69</v>
      </c>
      <c r="C52" s="44">
        <v>24.69</v>
      </c>
    </row>
    <row r="53" spans="1:3" x14ac:dyDescent="0.2">
      <c r="A53" s="43">
        <v>46</v>
      </c>
      <c r="B53" s="44">
        <v>24.38</v>
      </c>
      <c r="C53" s="44">
        <v>24.38</v>
      </c>
    </row>
    <row r="54" spans="1:3" x14ac:dyDescent="0.2">
      <c r="A54" s="43">
        <v>47</v>
      </c>
      <c r="B54" s="44">
        <v>24.06</v>
      </c>
      <c r="C54" s="44">
        <v>24.06</v>
      </c>
    </row>
    <row r="55" spans="1:3" x14ac:dyDescent="0.2">
      <c r="A55" s="43">
        <v>48</v>
      </c>
      <c r="B55" s="44">
        <v>23.73</v>
      </c>
      <c r="C55" s="44">
        <v>23.73</v>
      </c>
    </row>
    <row r="56" spans="1:3" x14ac:dyDescent="0.2">
      <c r="A56" s="43">
        <v>49</v>
      </c>
      <c r="B56" s="44">
        <v>23.39</v>
      </c>
      <c r="C56" s="44">
        <v>23.39</v>
      </c>
    </row>
    <row r="57" spans="1:3" x14ac:dyDescent="0.2">
      <c r="A57" s="43">
        <v>50</v>
      </c>
      <c r="B57" s="44">
        <v>23.04</v>
      </c>
      <c r="C57" s="44">
        <v>23.04</v>
      </c>
    </row>
    <row r="58" spans="1:3" x14ac:dyDescent="0.2">
      <c r="A58" s="43">
        <v>51</v>
      </c>
      <c r="B58" s="44">
        <v>22.67</v>
      </c>
      <c r="C58" s="44">
        <v>22.67</v>
      </c>
    </row>
    <row r="59" spans="1:3" x14ac:dyDescent="0.2">
      <c r="A59" s="43">
        <v>52</v>
      </c>
      <c r="B59" s="44">
        <v>22.29</v>
      </c>
      <c r="C59" s="44">
        <v>22.29</v>
      </c>
    </row>
    <row r="60" spans="1:3" x14ac:dyDescent="0.2">
      <c r="A60" s="43">
        <v>53</v>
      </c>
      <c r="B60" s="44">
        <v>21.89</v>
      </c>
      <c r="C60" s="44">
        <v>21.89</v>
      </c>
    </row>
    <row r="61" spans="1:3" x14ac:dyDescent="0.2">
      <c r="A61" s="43">
        <v>54</v>
      </c>
      <c r="B61" s="44">
        <v>21.47</v>
      </c>
      <c r="C61" s="44">
        <v>21.47</v>
      </c>
    </row>
    <row r="62" spans="1:3" x14ac:dyDescent="0.2">
      <c r="A62" s="43">
        <v>55</v>
      </c>
      <c r="B62" s="44">
        <v>21.05</v>
      </c>
      <c r="C62" s="44">
        <v>21.05</v>
      </c>
    </row>
    <row r="63" spans="1:3" x14ac:dyDescent="0.2">
      <c r="A63" s="43">
        <v>56</v>
      </c>
      <c r="B63" s="44">
        <v>20.6</v>
      </c>
      <c r="C63" s="44">
        <v>20.6</v>
      </c>
    </row>
    <row r="64" spans="1:3" x14ac:dyDescent="0.2">
      <c r="A64" s="43">
        <v>57</v>
      </c>
      <c r="B64" s="44">
        <v>20.149999999999999</v>
      </c>
      <c r="C64" s="44">
        <v>20.149999999999999</v>
      </c>
    </row>
    <row r="65" spans="1:3" x14ac:dyDescent="0.2">
      <c r="A65" s="43">
        <v>58</v>
      </c>
      <c r="B65" s="44">
        <v>19.68</v>
      </c>
      <c r="C65" s="44">
        <v>19.68</v>
      </c>
    </row>
    <row r="66" spans="1:3" x14ac:dyDescent="0.2">
      <c r="A66" s="43">
        <v>59</v>
      </c>
      <c r="B66" s="44">
        <v>19.190000000000001</v>
      </c>
      <c r="C66" s="44">
        <v>19.190000000000001</v>
      </c>
    </row>
    <row r="67" spans="1:3" x14ac:dyDescent="0.2">
      <c r="A67" s="43">
        <v>60</v>
      </c>
      <c r="B67" s="44">
        <v>18.7</v>
      </c>
      <c r="C67" s="44">
        <v>18.7</v>
      </c>
    </row>
    <row r="68" spans="1:3" x14ac:dyDescent="0.2">
      <c r="A68" s="43">
        <v>61</v>
      </c>
      <c r="B68" s="44">
        <v>18.18</v>
      </c>
      <c r="C68" s="44">
        <v>18.18</v>
      </c>
    </row>
    <row r="69" spans="1:3" x14ac:dyDescent="0.2">
      <c r="A69" s="43">
        <v>62</v>
      </c>
      <c r="B69" s="44">
        <v>17.66</v>
      </c>
      <c r="C69" s="44">
        <v>17.66</v>
      </c>
    </row>
    <row r="70" spans="1:3" x14ac:dyDescent="0.2">
      <c r="A70" s="43">
        <v>63</v>
      </c>
      <c r="B70" s="44">
        <v>17.12</v>
      </c>
      <c r="C70" s="44">
        <v>17.12</v>
      </c>
    </row>
    <row r="71" spans="1:3" x14ac:dyDescent="0.2">
      <c r="A71" s="43">
        <v>64</v>
      </c>
      <c r="B71" s="44">
        <v>16.57</v>
      </c>
      <c r="C71" s="44">
        <v>16.57</v>
      </c>
    </row>
    <row r="72" spans="1:3" x14ac:dyDescent="0.2">
      <c r="A72" s="43">
        <v>65</v>
      </c>
      <c r="B72" s="44">
        <v>16.010000000000002</v>
      </c>
      <c r="C72" s="44">
        <v>16.010000000000002</v>
      </c>
    </row>
    <row r="73" spans="1:3" x14ac:dyDescent="0.2">
      <c r="A73" s="43">
        <v>66</v>
      </c>
      <c r="B73" s="44">
        <v>15.45</v>
      </c>
      <c r="C73" s="44">
        <v>15.45</v>
      </c>
    </row>
    <row r="74" spans="1:3" x14ac:dyDescent="0.2">
      <c r="A74" s="43">
        <v>67</v>
      </c>
      <c r="B74" s="44">
        <v>14.87</v>
      </c>
      <c r="C74" s="44">
        <v>14.87</v>
      </c>
    </row>
  </sheetData>
  <sheetProtection algorithmName="SHA-512" hashValue="rfPJF4ang2XkX3KUhEper70Z6msFJJUdFj3j1VRKnRF8gGImEag7Edqv8dADYwNuC0U6eaicF44BLT4irQdrEg==" saltValue="ChGqpi2CDFfx03+z4rQkGw==" spinCount="100000" sheet="1" objects="1" scenarios="1"/>
  <conditionalFormatting sqref="A6:A21">
    <cfRule type="expression" dxfId="167" priority="1" stopIfTrue="1">
      <formula>MOD(ROW(),2)=0</formula>
    </cfRule>
    <cfRule type="expression" dxfId="166" priority="2" stopIfTrue="1">
      <formula>MOD(ROW(),2)&lt;&gt;0</formula>
    </cfRule>
  </conditionalFormatting>
  <conditionalFormatting sqref="A26:A74">
    <cfRule type="expression" dxfId="165" priority="5" stopIfTrue="1">
      <formula>MOD(ROW(),2)=0</formula>
    </cfRule>
    <cfRule type="expression" dxfId="164" priority="6" stopIfTrue="1">
      <formula>MOD(ROW(),2)&lt;&gt;0</formula>
    </cfRule>
  </conditionalFormatting>
  <conditionalFormatting sqref="B6:C21">
    <cfRule type="expression" dxfId="163" priority="3" stopIfTrue="1">
      <formula>MOD(ROW(),2)=0</formula>
    </cfRule>
    <cfRule type="expression" dxfId="162" priority="4" stopIfTrue="1">
      <formula>MOD(ROW(),2)&lt;&gt;0</formula>
    </cfRule>
  </conditionalFormatting>
  <conditionalFormatting sqref="B26:C74">
    <cfRule type="expression" dxfId="161" priority="7" stopIfTrue="1">
      <formula>MOD(ROW(),2)=0</formula>
    </cfRule>
    <cfRule type="expression" dxfId="160" priority="8" stopIfTrue="1">
      <formula>MOD(ROW(),2)&lt;&gt;0</formula>
    </cfRule>
  </conditionalFormatting>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BF599-3D30-4765-997D-A600D5A1679B}">
  <sheetPr codeName="Sheet49"/>
  <dimension ref="A1:AW74"/>
  <sheetViews>
    <sheetView showGridLines="0" workbookViewId="0">
      <selection activeCell="A6" sqref="A6"/>
    </sheetView>
  </sheetViews>
  <sheetFormatPr defaultRowHeight="12.75" x14ac:dyDescent="0.2"/>
  <cols>
    <col min="1" max="1" width="31.85546875" customWidth="1"/>
    <col min="2" max="49" width="13.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x-701</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306</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308</v>
      </c>
      <c r="C10" s="47"/>
      <c r="D10" s="47"/>
      <c r="E10" s="47"/>
      <c r="F10" s="47"/>
      <c r="G10" s="47"/>
      <c r="H10" s="47"/>
      <c r="I10" s="47"/>
      <c r="J10" s="47"/>
      <c r="K10" s="47"/>
      <c r="L10" s="47"/>
      <c r="M10" s="47"/>
    </row>
    <row r="11" spans="1:13" x14ac:dyDescent="0.2">
      <c r="A11" s="40" t="s">
        <v>151</v>
      </c>
      <c r="B11" s="47" t="s">
        <v>165</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701</v>
      </c>
      <c r="C14" s="47"/>
      <c r="D14" s="47"/>
      <c r="E14" s="47"/>
      <c r="F14" s="47"/>
      <c r="G14" s="47"/>
      <c r="H14" s="47"/>
      <c r="I14" s="47"/>
      <c r="J14" s="47"/>
      <c r="K14" s="47"/>
      <c r="L14" s="47"/>
      <c r="M14" s="47"/>
    </row>
    <row r="15" spans="1:13" x14ac:dyDescent="0.2">
      <c r="A15" s="40" t="s">
        <v>365</v>
      </c>
      <c r="B15" s="47" t="s">
        <v>310</v>
      </c>
      <c r="C15" s="47"/>
      <c r="D15" s="47"/>
      <c r="E15" s="47"/>
      <c r="F15" s="47"/>
      <c r="G15" s="47"/>
      <c r="H15" s="47"/>
      <c r="I15" s="47"/>
      <c r="J15" s="47"/>
      <c r="K15" s="47"/>
      <c r="L15" s="47"/>
      <c r="M15" s="47"/>
    </row>
    <row r="16" spans="1:13" x14ac:dyDescent="0.2">
      <c r="A16" s="40" t="s">
        <v>156</v>
      </c>
      <c r="B16" s="47" t="s">
        <v>234</v>
      </c>
      <c r="C16" s="47"/>
      <c r="D16" s="47"/>
      <c r="E16" s="47"/>
      <c r="F16" s="47"/>
      <c r="G16" s="47"/>
      <c r="H16" s="47"/>
      <c r="I16" s="47"/>
      <c r="J16" s="47"/>
      <c r="K16" s="47"/>
      <c r="L16" s="47"/>
      <c r="M16" s="47"/>
    </row>
    <row r="17" spans="1:49" x14ac:dyDescent="0.2">
      <c r="A17" s="41" t="s">
        <v>366</v>
      </c>
      <c r="B17" s="47"/>
      <c r="C17" s="47"/>
      <c r="D17" s="47"/>
      <c r="E17" s="47"/>
      <c r="F17" s="47"/>
      <c r="G17" s="47"/>
      <c r="H17" s="47"/>
      <c r="I17" s="47"/>
      <c r="J17" s="47"/>
      <c r="K17" s="47"/>
      <c r="L17" s="47"/>
      <c r="M17" s="47"/>
    </row>
    <row r="18" spans="1:49" x14ac:dyDescent="0.2">
      <c r="A18" s="40" t="s">
        <v>158</v>
      </c>
      <c r="B18" s="48">
        <v>45195</v>
      </c>
      <c r="C18" s="48"/>
      <c r="D18" s="48"/>
      <c r="E18" s="48"/>
      <c r="F18" s="48"/>
      <c r="G18" s="48"/>
      <c r="H18" s="48"/>
      <c r="I18" s="48"/>
      <c r="J18" s="48"/>
      <c r="K18" s="48"/>
      <c r="L18" s="48"/>
      <c r="M18" s="48"/>
    </row>
    <row r="19" spans="1:49" x14ac:dyDescent="0.2">
      <c r="A19" s="40" t="s">
        <v>159</v>
      </c>
      <c r="B19" s="48">
        <v>45218</v>
      </c>
      <c r="C19" s="48"/>
      <c r="D19" s="48"/>
      <c r="E19" s="48"/>
      <c r="F19" s="48"/>
      <c r="G19" s="48"/>
      <c r="H19" s="48"/>
      <c r="I19" s="48"/>
      <c r="J19" s="48"/>
      <c r="K19" s="48"/>
      <c r="L19" s="48"/>
      <c r="M19" s="48"/>
    </row>
    <row r="20" spans="1:49" x14ac:dyDescent="0.2">
      <c r="A20" s="40" t="s">
        <v>160</v>
      </c>
      <c r="B20" s="47" t="s">
        <v>169</v>
      </c>
      <c r="C20" s="47"/>
      <c r="D20" s="47"/>
      <c r="E20" s="47"/>
      <c r="F20" s="47"/>
      <c r="G20" s="47"/>
      <c r="H20" s="47"/>
      <c r="I20" s="47"/>
      <c r="J20" s="47"/>
      <c r="K20" s="47"/>
      <c r="L20" s="47"/>
      <c r="M20" s="47"/>
    </row>
    <row r="21" spans="1:49" x14ac:dyDescent="0.2">
      <c r="A21" s="40" t="s">
        <v>367</v>
      </c>
      <c r="B21" s="47"/>
      <c r="C21" s="47"/>
      <c r="D21" s="47"/>
      <c r="E21" s="47"/>
      <c r="F21" s="47"/>
      <c r="G21" s="47"/>
      <c r="H21" s="47"/>
      <c r="I21" s="47"/>
      <c r="J21" s="47"/>
      <c r="K21" s="47"/>
      <c r="L21" s="47"/>
      <c r="M21" s="47"/>
    </row>
    <row r="23" spans="1:49" x14ac:dyDescent="0.2">
      <c r="A23" s="23" t="str">
        <f>HYPERLINK("#'Factor List'!A1", "Back to Factor List")</f>
        <v>Back to Factor List</v>
      </c>
      <c r="B23" s="23" t="str">
        <f>HYPERLINK("#'Assumptions'!A1", "Assumptions")</f>
        <v>Assumptions</v>
      </c>
    </row>
    <row r="26" spans="1:49" s="56" customFormat="1" ht="38.25" x14ac:dyDescent="0.2">
      <c r="A26" s="55" t="s">
        <v>368</v>
      </c>
      <c r="B26" s="55" t="s">
        <v>520</v>
      </c>
      <c r="C26" s="55" t="s">
        <v>521</v>
      </c>
      <c r="D26" s="55" t="s">
        <v>522</v>
      </c>
      <c r="E26" s="55" t="s">
        <v>523</v>
      </c>
      <c r="F26" s="55" t="s">
        <v>524</v>
      </c>
      <c r="G26" s="55" t="s">
        <v>525</v>
      </c>
      <c r="H26" s="55" t="s">
        <v>526</v>
      </c>
      <c r="I26" s="55" t="s">
        <v>527</v>
      </c>
      <c r="J26" s="55" t="s">
        <v>528</v>
      </c>
      <c r="K26" s="55" t="s">
        <v>529</v>
      </c>
      <c r="L26" s="55" t="s">
        <v>530</v>
      </c>
      <c r="M26" s="55" t="s">
        <v>531</v>
      </c>
      <c r="N26" s="55" t="s">
        <v>532</v>
      </c>
      <c r="O26" s="55" t="s">
        <v>533</v>
      </c>
      <c r="P26" s="55" t="s">
        <v>534</v>
      </c>
      <c r="Q26" s="55" t="s">
        <v>535</v>
      </c>
      <c r="R26" s="55" t="s">
        <v>536</v>
      </c>
      <c r="S26" s="55" t="s">
        <v>537</v>
      </c>
      <c r="T26" s="55" t="s">
        <v>538</v>
      </c>
      <c r="U26" s="55" t="s">
        <v>539</v>
      </c>
      <c r="V26" s="55" t="s">
        <v>540</v>
      </c>
      <c r="W26" s="55" t="s">
        <v>541</v>
      </c>
      <c r="X26" s="55" t="s">
        <v>542</v>
      </c>
      <c r="Y26" s="55" t="s">
        <v>543</v>
      </c>
      <c r="Z26" s="55" t="s">
        <v>544</v>
      </c>
      <c r="AA26" s="55" t="s">
        <v>545</v>
      </c>
      <c r="AB26" s="55" t="s">
        <v>546</v>
      </c>
      <c r="AC26" s="55" t="s">
        <v>547</v>
      </c>
      <c r="AD26" s="55" t="s">
        <v>548</v>
      </c>
      <c r="AE26" s="55" t="s">
        <v>549</v>
      </c>
      <c r="AF26" s="55" t="s">
        <v>550</v>
      </c>
      <c r="AG26" s="55" t="s">
        <v>551</v>
      </c>
      <c r="AH26" s="55" t="s">
        <v>552</v>
      </c>
      <c r="AI26" s="55" t="s">
        <v>553</v>
      </c>
      <c r="AJ26" s="55" t="s">
        <v>554</v>
      </c>
      <c r="AK26" s="55" t="s">
        <v>555</v>
      </c>
      <c r="AL26" s="55" t="s">
        <v>556</v>
      </c>
      <c r="AM26" s="55" t="s">
        <v>557</v>
      </c>
      <c r="AN26" s="55" t="s">
        <v>558</v>
      </c>
      <c r="AO26" s="55" t="s">
        <v>559</v>
      </c>
      <c r="AP26" s="55" t="s">
        <v>560</v>
      </c>
      <c r="AQ26" s="55" t="s">
        <v>561</v>
      </c>
      <c r="AR26" s="55" t="s">
        <v>562</v>
      </c>
      <c r="AS26" s="55" t="s">
        <v>563</v>
      </c>
      <c r="AT26" s="55" t="s">
        <v>564</v>
      </c>
      <c r="AU26" s="55" t="s">
        <v>565</v>
      </c>
      <c r="AV26" s="55" t="s">
        <v>566</v>
      </c>
      <c r="AW26" s="55" t="s">
        <v>567</v>
      </c>
    </row>
    <row r="27" spans="1:49" x14ac:dyDescent="0.2">
      <c r="A27" s="43">
        <v>16</v>
      </c>
      <c r="B27" s="44"/>
      <c r="C27" s="44"/>
      <c r="D27" s="44"/>
      <c r="E27" s="44"/>
      <c r="F27" s="44"/>
      <c r="G27" s="44"/>
      <c r="H27" s="44"/>
      <c r="I27" s="44"/>
      <c r="J27" s="44"/>
      <c r="K27" s="44"/>
      <c r="L27" s="44"/>
      <c r="M27" s="44">
        <v>22.45</v>
      </c>
      <c r="N27" s="44">
        <v>21.08</v>
      </c>
      <c r="O27" s="44">
        <v>19.91</v>
      </c>
      <c r="P27" s="44">
        <v>18.899999999999999</v>
      </c>
      <c r="Q27" s="44">
        <v>18.02</v>
      </c>
      <c r="R27" s="44">
        <v>17.239999999999998</v>
      </c>
      <c r="S27" s="44">
        <v>16.559999999999999</v>
      </c>
      <c r="T27" s="44">
        <v>15.95</v>
      </c>
      <c r="U27" s="44">
        <v>15.4</v>
      </c>
      <c r="V27" s="44">
        <v>14.91</v>
      </c>
      <c r="W27" s="44">
        <v>14.46</v>
      </c>
      <c r="X27" s="44">
        <v>14.06</v>
      </c>
      <c r="Y27" s="44">
        <v>13.69</v>
      </c>
      <c r="Z27" s="44">
        <v>13.35</v>
      </c>
      <c r="AA27" s="44">
        <v>13.04</v>
      </c>
      <c r="AB27" s="44">
        <v>12.76</v>
      </c>
      <c r="AC27" s="44">
        <v>12.5</v>
      </c>
      <c r="AD27" s="44">
        <v>12.26</v>
      </c>
      <c r="AE27" s="44">
        <v>12.03</v>
      </c>
      <c r="AF27" s="44">
        <v>11.82</v>
      </c>
      <c r="AG27" s="44">
        <v>11.63</v>
      </c>
      <c r="AH27" s="44">
        <v>11.45</v>
      </c>
      <c r="AI27" s="44">
        <v>11.28</v>
      </c>
      <c r="AJ27" s="44">
        <v>11.13</v>
      </c>
      <c r="AK27" s="44">
        <v>10.98</v>
      </c>
      <c r="AL27" s="44">
        <v>10.85</v>
      </c>
      <c r="AM27" s="44">
        <v>10.72</v>
      </c>
      <c r="AN27" s="44">
        <v>10.6</v>
      </c>
      <c r="AO27" s="44">
        <v>10.49</v>
      </c>
      <c r="AP27" s="44">
        <v>10.39</v>
      </c>
      <c r="AQ27" s="44">
        <v>10.3</v>
      </c>
      <c r="AR27" s="44">
        <v>10.210000000000001</v>
      </c>
      <c r="AS27" s="44">
        <v>10.130000000000001</v>
      </c>
      <c r="AT27" s="44">
        <v>10.050000000000001</v>
      </c>
      <c r="AU27" s="44">
        <v>9.98</v>
      </c>
      <c r="AV27" s="44">
        <v>9.91</v>
      </c>
      <c r="AW27" s="44">
        <v>9.85</v>
      </c>
    </row>
    <row r="28" spans="1:49" x14ac:dyDescent="0.2">
      <c r="A28" s="43">
        <v>17</v>
      </c>
      <c r="B28" s="44"/>
      <c r="C28" s="44"/>
      <c r="D28" s="44"/>
      <c r="E28" s="44"/>
      <c r="F28" s="44"/>
      <c r="G28" s="44"/>
      <c r="H28" s="44"/>
      <c r="I28" s="44"/>
      <c r="J28" s="44"/>
      <c r="K28" s="44"/>
      <c r="L28" s="44"/>
      <c r="M28" s="44">
        <v>22.76</v>
      </c>
      <c r="N28" s="44">
        <v>21.37</v>
      </c>
      <c r="O28" s="44">
        <v>20.190000000000001</v>
      </c>
      <c r="P28" s="44">
        <v>19.16</v>
      </c>
      <c r="Q28" s="44">
        <v>18.27</v>
      </c>
      <c r="R28" s="44">
        <v>17.48</v>
      </c>
      <c r="S28" s="44">
        <v>16.79</v>
      </c>
      <c r="T28" s="44">
        <v>16.170000000000002</v>
      </c>
      <c r="U28" s="44">
        <v>15.61</v>
      </c>
      <c r="V28" s="44">
        <v>15.12</v>
      </c>
      <c r="W28" s="44">
        <v>14.66</v>
      </c>
      <c r="X28" s="44">
        <v>14.25</v>
      </c>
      <c r="Y28" s="44">
        <v>13.88</v>
      </c>
      <c r="Z28" s="44">
        <v>13.54</v>
      </c>
      <c r="AA28" s="44">
        <v>13.23</v>
      </c>
      <c r="AB28" s="44">
        <v>12.94</v>
      </c>
      <c r="AC28" s="44">
        <v>12.67</v>
      </c>
      <c r="AD28" s="44">
        <v>12.43</v>
      </c>
      <c r="AE28" s="44">
        <v>12.2</v>
      </c>
      <c r="AF28" s="44">
        <v>11.99</v>
      </c>
      <c r="AG28" s="44">
        <v>11.8</v>
      </c>
      <c r="AH28" s="44">
        <v>11.62</v>
      </c>
      <c r="AI28" s="44">
        <v>11.45</v>
      </c>
      <c r="AJ28" s="44">
        <v>11.29</v>
      </c>
      <c r="AK28" s="44">
        <v>11.14</v>
      </c>
      <c r="AL28" s="44">
        <v>11.01</v>
      </c>
      <c r="AM28" s="44">
        <v>10.88</v>
      </c>
      <c r="AN28" s="44">
        <v>10.76</v>
      </c>
      <c r="AO28" s="44">
        <v>10.65</v>
      </c>
      <c r="AP28" s="44">
        <v>10.55</v>
      </c>
      <c r="AQ28" s="44">
        <v>10.45</v>
      </c>
      <c r="AR28" s="44">
        <v>10.37</v>
      </c>
      <c r="AS28" s="44">
        <v>10.28</v>
      </c>
      <c r="AT28" s="44">
        <v>10.210000000000001</v>
      </c>
      <c r="AU28" s="44">
        <v>10.14</v>
      </c>
      <c r="AV28" s="44">
        <v>10.07</v>
      </c>
      <c r="AW28" s="44"/>
    </row>
    <row r="29" spans="1:49" x14ac:dyDescent="0.2">
      <c r="A29" s="43">
        <v>18</v>
      </c>
      <c r="B29" s="44"/>
      <c r="C29" s="44"/>
      <c r="D29" s="44"/>
      <c r="E29" s="44"/>
      <c r="F29" s="44"/>
      <c r="G29" s="44"/>
      <c r="H29" s="44"/>
      <c r="I29" s="44"/>
      <c r="J29" s="44"/>
      <c r="K29" s="44"/>
      <c r="L29" s="44"/>
      <c r="M29" s="44">
        <v>23.08</v>
      </c>
      <c r="N29" s="44">
        <v>21.67</v>
      </c>
      <c r="O29" s="44">
        <v>20.46</v>
      </c>
      <c r="P29" s="44">
        <v>19.43</v>
      </c>
      <c r="Q29" s="44">
        <v>18.52</v>
      </c>
      <c r="R29" s="44">
        <v>17.73</v>
      </c>
      <c r="S29" s="44">
        <v>17.02</v>
      </c>
      <c r="T29" s="44">
        <v>16.39</v>
      </c>
      <c r="U29" s="44">
        <v>15.83</v>
      </c>
      <c r="V29" s="44">
        <v>15.33</v>
      </c>
      <c r="W29" s="44">
        <v>14.87</v>
      </c>
      <c r="X29" s="44">
        <v>14.45</v>
      </c>
      <c r="Y29" s="44">
        <v>14.08</v>
      </c>
      <c r="Z29" s="44">
        <v>13.73</v>
      </c>
      <c r="AA29" s="44">
        <v>13.41</v>
      </c>
      <c r="AB29" s="44">
        <v>13.12</v>
      </c>
      <c r="AC29" s="44">
        <v>12.85</v>
      </c>
      <c r="AD29" s="44">
        <v>12.61</v>
      </c>
      <c r="AE29" s="44">
        <v>12.38</v>
      </c>
      <c r="AF29" s="44">
        <v>12.16</v>
      </c>
      <c r="AG29" s="44">
        <v>11.97</v>
      </c>
      <c r="AH29" s="44">
        <v>11.78</v>
      </c>
      <c r="AI29" s="44">
        <v>11.61</v>
      </c>
      <c r="AJ29" s="44">
        <v>11.46</v>
      </c>
      <c r="AK29" s="44">
        <v>11.31</v>
      </c>
      <c r="AL29" s="44">
        <v>11.17</v>
      </c>
      <c r="AM29" s="44">
        <v>11.04</v>
      </c>
      <c r="AN29" s="44">
        <v>10.92</v>
      </c>
      <c r="AO29" s="44">
        <v>10.81</v>
      </c>
      <c r="AP29" s="44">
        <v>10.71</v>
      </c>
      <c r="AQ29" s="44">
        <v>10.62</v>
      </c>
      <c r="AR29" s="44">
        <v>10.53</v>
      </c>
      <c r="AS29" s="44">
        <v>10.45</v>
      </c>
      <c r="AT29" s="44">
        <v>10.37</v>
      </c>
      <c r="AU29" s="44">
        <v>10.3</v>
      </c>
      <c r="AV29" s="44"/>
      <c r="AW29" s="44"/>
    </row>
    <row r="30" spans="1:49" x14ac:dyDescent="0.2">
      <c r="A30" s="43">
        <v>19</v>
      </c>
      <c r="B30" s="44"/>
      <c r="C30" s="44"/>
      <c r="D30" s="44"/>
      <c r="E30" s="44"/>
      <c r="F30" s="44"/>
      <c r="G30" s="44"/>
      <c r="H30" s="44"/>
      <c r="I30" s="44"/>
      <c r="J30" s="44"/>
      <c r="K30" s="44"/>
      <c r="L30" s="44"/>
      <c r="M30" s="44">
        <v>23.39</v>
      </c>
      <c r="N30" s="44">
        <v>21.97</v>
      </c>
      <c r="O30" s="44">
        <v>20.75</v>
      </c>
      <c r="P30" s="44">
        <v>19.7</v>
      </c>
      <c r="Q30" s="44">
        <v>18.78</v>
      </c>
      <c r="R30" s="44">
        <v>17.97</v>
      </c>
      <c r="S30" s="44">
        <v>17.260000000000002</v>
      </c>
      <c r="T30" s="44">
        <v>16.62</v>
      </c>
      <c r="U30" s="44">
        <v>16.05</v>
      </c>
      <c r="V30" s="44">
        <v>15.54</v>
      </c>
      <c r="W30" s="44">
        <v>15.08</v>
      </c>
      <c r="X30" s="44">
        <v>14.66</v>
      </c>
      <c r="Y30" s="44">
        <v>14.28</v>
      </c>
      <c r="Z30" s="44">
        <v>13.93</v>
      </c>
      <c r="AA30" s="44">
        <v>13.6</v>
      </c>
      <c r="AB30" s="44">
        <v>13.31</v>
      </c>
      <c r="AC30" s="44">
        <v>13.04</v>
      </c>
      <c r="AD30" s="44">
        <v>12.79</v>
      </c>
      <c r="AE30" s="44">
        <v>12.55</v>
      </c>
      <c r="AF30" s="44">
        <v>12.34</v>
      </c>
      <c r="AG30" s="44">
        <v>12.14</v>
      </c>
      <c r="AH30" s="44">
        <v>11.96</v>
      </c>
      <c r="AI30" s="44">
        <v>11.78</v>
      </c>
      <c r="AJ30" s="44">
        <v>11.62</v>
      </c>
      <c r="AK30" s="44">
        <v>11.48</v>
      </c>
      <c r="AL30" s="44">
        <v>11.34</v>
      </c>
      <c r="AM30" s="44">
        <v>11.21</v>
      </c>
      <c r="AN30" s="44">
        <v>11.09</v>
      </c>
      <c r="AO30" s="44">
        <v>10.98</v>
      </c>
      <c r="AP30" s="44">
        <v>10.88</v>
      </c>
      <c r="AQ30" s="44">
        <v>10.79</v>
      </c>
      <c r="AR30" s="44">
        <v>10.7</v>
      </c>
      <c r="AS30" s="44">
        <v>10.62</v>
      </c>
      <c r="AT30" s="44">
        <v>10.54</v>
      </c>
      <c r="AU30" s="44"/>
      <c r="AV30" s="44"/>
      <c r="AW30" s="44"/>
    </row>
    <row r="31" spans="1:49" x14ac:dyDescent="0.2">
      <c r="A31" s="43">
        <v>20</v>
      </c>
      <c r="B31" s="44"/>
      <c r="C31" s="44"/>
      <c r="D31" s="44"/>
      <c r="E31" s="44"/>
      <c r="F31" s="44"/>
      <c r="G31" s="44"/>
      <c r="H31" s="44"/>
      <c r="I31" s="44"/>
      <c r="J31" s="44"/>
      <c r="K31" s="44"/>
      <c r="L31" s="44"/>
      <c r="M31" s="44">
        <v>23.72</v>
      </c>
      <c r="N31" s="44">
        <v>22.27</v>
      </c>
      <c r="O31" s="44">
        <v>21.04</v>
      </c>
      <c r="P31" s="44">
        <v>19.97</v>
      </c>
      <c r="Q31" s="44">
        <v>19.04</v>
      </c>
      <c r="R31" s="44">
        <v>18.22</v>
      </c>
      <c r="S31" s="44">
        <v>17.5</v>
      </c>
      <c r="T31" s="44">
        <v>16.86</v>
      </c>
      <c r="U31" s="44">
        <v>16.28</v>
      </c>
      <c r="V31" s="44">
        <v>15.76</v>
      </c>
      <c r="W31" s="44">
        <v>15.29</v>
      </c>
      <c r="X31" s="44">
        <v>14.87</v>
      </c>
      <c r="Y31" s="44">
        <v>14.48</v>
      </c>
      <c r="Z31" s="44">
        <v>14.12</v>
      </c>
      <c r="AA31" s="44">
        <v>13.8</v>
      </c>
      <c r="AB31" s="44">
        <v>13.5</v>
      </c>
      <c r="AC31" s="44">
        <v>13.22</v>
      </c>
      <c r="AD31" s="44">
        <v>12.97</v>
      </c>
      <c r="AE31" s="44">
        <v>12.74</v>
      </c>
      <c r="AF31" s="44">
        <v>12.52</v>
      </c>
      <c r="AG31" s="44">
        <v>12.32</v>
      </c>
      <c r="AH31" s="44">
        <v>12.13</v>
      </c>
      <c r="AI31" s="44">
        <v>11.96</v>
      </c>
      <c r="AJ31" s="44">
        <v>11.8</v>
      </c>
      <c r="AK31" s="44">
        <v>11.65</v>
      </c>
      <c r="AL31" s="44">
        <v>11.51</v>
      </c>
      <c r="AM31" s="44">
        <v>11.38</v>
      </c>
      <c r="AN31" s="44">
        <v>11.27</v>
      </c>
      <c r="AO31" s="44">
        <v>11.16</v>
      </c>
      <c r="AP31" s="44">
        <v>11.05</v>
      </c>
      <c r="AQ31" s="44">
        <v>10.96</v>
      </c>
      <c r="AR31" s="44">
        <v>10.87</v>
      </c>
      <c r="AS31" s="44">
        <v>10.79</v>
      </c>
      <c r="AT31" s="44"/>
      <c r="AU31" s="44"/>
      <c r="AV31" s="44"/>
      <c r="AW31" s="44"/>
    </row>
    <row r="32" spans="1:49" x14ac:dyDescent="0.2">
      <c r="A32" s="43">
        <v>21</v>
      </c>
      <c r="B32" s="44"/>
      <c r="C32" s="44"/>
      <c r="D32" s="44"/>
      <c r="E32" s="44"/>
      <c r="F32" s="44"/>
      <c r="G32" s="44"/>
      <c r="H32" s="44"/>
      <c r="I32" s="44"/>
      <c r="J32" s="44"/>
      <c r="K32" s="44"/>
      <c r="L32" s="44"/>
      <c r="M32" s="44">
        <v>24.05</v>
      </c>
      <c r="N32" s="44">
        <v>22.58</v>
      </c>
      <c r="O32" s="44">
        <v>21.33</v>
      </c>
      <c r="P32" s="44">
        <v>20.25</v>
      </c>
      <c r="Q32" s="44">
        <v>19.309999999999999</v>
      </c>
      <c r="R32" s="44">
        <v>18.48</v>
      </c>
      <c r="S32" s="44">
        <v>17.75</v>
      </c>
      <c r="T32" s="44">
        <v>17.09</v>
      </c>
      <c r="U32" s="44">
        <v>16.510000000000002</v>
      </c>
      <c r="V32" s="44">
        <v>15.98</v>
      </c>
      <c r="W32" s="44">
        <v>15.51</v>
      </c>
      <c r="X32" s="44">
        <v>15.08</v>
      </c>
      <c r="Y32" s="44">
        <v>14.68</v>
      </c>
      <c r="Z32" s="44">
        <v>14.32</v>
      </c>
      <c r="AA32" s="44">
        <v>14</v>
      </c>
      <c r="AB32" s="44">
        <v>13.69</v>
      </c>
      <c r="AC32" s="44">
        <v>13.42</v>
      </c>
      <c r="AD32" s="44">
        <v>13.16</v>
      </c>
      <c r="AE32" s="44">
        <v>12.92</v>
      </c>
      <c r="AF32" s="44">
        <v>12.7</v>
      </c>
      <c r="AG32" s="44">
        <v>12.5</v>
      </c>
      <c r="AH32" s="44">
        <v>12.31</v>
      </c>
      <c r="AI32" s="44">
        <v>12.14</v>
      </c>
      <c r="AJ32" s="44">
        <v>11.98</v>
      </c>
      <c r="AK32" s="44">
        <v>11.83</v>
      </c>
      <c r="AL32" s="44">
        <v>11.69</v>
      </c>
      <c r="AM32" s="44">
        <v>11.56</v>
      </c>
      <c r="AN32" s="44">
        <v>11.44</v>
      </c>
      <c r="AO32" s="44">
        <v>11.33</v>
      </c>
      <c r="AP32" s="44">
        <v>11.23</v>
      </c>
      <c r="AQ32" s="44">
        <v>11.14</v>
      </c>
      <c r="AR32" s="44">
        <v>11.05</v>
      </c>
      <c r="AS32" s="44"/>
      <c r="AT32" s="44"/>
      <c r="AU32" s="44"/>
      <c r="AV32" s="44"/>
      <c r="AW32" s="44"/>
    </row>
    <row r="33" spans="1:49" x14ac:dyDescent="0.2">
      <c r="A33" s="43">
        <v>22</v>
      </c>
      <c r="B33" s="44"/>
      <c r="C33" s="44"/>
      <c r="D33" s="44"/>
      <c r="E33" s="44"/>
      <c r="F33" s="44"/>
      <c r="G33" s="44"/>
      <c r="H33" s="44"/>
      <c r="I33" s="44"/>
      <c r="J33" s="44"/>
      <c r="K33" s="44"/>
      <c r="L33" s="44"/>
      <c r="M33" s="44">
        <v>24.38</v>
      </c>
      <c r="N33" s="44">
        <v>22.89</v>
      </c>
      <c r="O33" s="44">
        <v>21.62</v>
      </c>
      <c r="P33" s="44">
        <v>20.53</v>
      </c>
      <c r="Q33" s="44">
        <v>19.57</v>
      </c>
      <c r="R33" s="44">
        <v>18.739999999999998</v>
      </c>
      <c r="S33" s="44">
        <v>17.989999999999998</v>
      </c>
      <c r="T33" s="44">
        <v>17.329999999999998</v>
      </c>
      <c r="U33" s="44">
        <v>16.739999999999998</v>
      </c>
      <c r="V33" s="44">
        <v>16.21</v>
      </c>
      <c r="W33" s="44">
        <v>15.73</v>
      </c>
      <c r="X33" s="44">
        <v>15.29</v>
      </c>
      <c r="Y33" s="44">
        <v>14.89</v>
      </c>
      <c r="Z33" s="44">
        <v>14.53</v>
      </c>
      <c r="AA33" s="44">
        <v>14.2</v>
      </c>
      <c r="AB33" s="44">
        <v>13.89</v>
      </c>
      <c r="AC33" s="44">
        <v>13.61</v>
      </c>
      <c r="AD33" s="44">
        <v>13.35</v>
      </c>
      <c r="AE33" s="44">
        <v>13.11</v>
      </c>
      <c r="AF33" s="44">
        <v>12.89</v>
      </c>
      <c r="AG33" s="44">
        <v>12.69</v>
      </c>
      <c r="AH33" s="44">
        <v>12.5</v>
      </c>
      <c r="AI33" s="44">
        <v>12.32</v>
      </c>
      <c r="AJ33" s="44">
        <v>12.16</v>
      </c>
      <c r="AK33" s="44">
        <v>12.01</v>
      </c>
      <c r="AL33" s="44">
        <v>11.87</v>
      </c>
      <c r="AM33" s="44">
        <v>11.74</v>
      </c>
      <c r="AN33" s="44">
        <v>11.63</v>
      </c>
      <c r="AO33" s="44">
        <v>11.52</v>
      </c>
      <c r="AP33" s="44">
        <v>11.42</v>
      </c>
      <c r="AQ33" s="44">
        <v>11.32</v>
      </c>
      <c r="AR33" s="44"/>
      <c r="AS33" s="44"/>
      <c r="AT33" s="44"/>
      <c r="AU33" s="44"/>
      <c r="AV33" s="44"/>
      <c r="AW33" s="44"/>
    </row>
    <row r="34" spans="1:49" x14ac:dyDescent="0.2">
      <c r="A34" s="43">
        <v>23</v>
      </c>
      <c r="B34" s="44"/>
      <c r="C34" s="44"/>
      <c r="D34" s="44"/>
      <c r="E34" s="44"/>
      <c r="F34" s="44"/>
      <c r="G34" s="44"/>
      <c r="H34" s="44"/>
      <c r="I34" s="44"/>
      <c r="J34" s="44"/>
      <c r="K34" s="44"/>
      <c r="L34" s="44"/>
      <c r="M34" s="44">
        <v>24.71</v>
      </c>
      <c r="N34" s="44">
        <v>23.21</v>
      </c>
      <c r="O34" s="44">
        <v>21.92</v>
      </c>
      <c r="P34" s="44">
        <v>20.81</v>
      </c>
      <c r="Q34" s="44">
        <v>19.84</v>
      </c>
      <c r="R34" s="44">
        <v>18.989999999999998</v>
      </c>
      <c r="S34" s="44">
        <v>18.239999999999998</v>
      </c>
      <c r="T34" s="44">
        <v>17.57</v>
      </c>
      <c r="U34" s="44">
        <v>16.97</v>
      </c>
      <c r="V34" s="44">
        <v>16.43</v>
      </c>
      <c r="W34" s="44">
        <v>15.95</v>
      </c>
      <c r="X34" s="44">
        <v>15.5</v>
      </c>
      <c r="Y34" s="44">
        <v>15.1</v>
      </c>
      <c r="Z34" s="44">
        <v>14.73</v>
      </c>
      <c r="AA34" s="44">
        <v>14.4</v>
      </c>
      <c r="AB34" s="44">
        <v>14.09</v>
      </c>
      <c r="AC34" s="44">
        <v>13.8</v>
      </c>
      <c r="AD34" s="44">
        <v>13.54</v>
      </c>
      <c r="AE34" s="44">
        <v>13.3</v>
      </c>
      <c r="AF34" s="44">
        <v>13.08</v>
      </c>
      <c r="AG34" s="44">
        <v>12.87</v>
      </c>
      <c r="AH34" s="44">
        <v>12.68</v>
      </c>
      <c r="AI34" s="44">
        <v>12.51</v>
      </c>
      <c r="AJ34" s="44">
        <v>12.35</v>
      </c>
      <c r="AK34" s="44">
        <v>12.2</v>
      </c>
      <c r="AL34" s="44">
        <v>12.06</v>
      </c>
      <c r="AM34" s="44">
        <v>11.93</v>
      </c>
      <c r="AN34" s="44">
        <v>11.81</v>
      </c>
      <c r="AO34" s="44">
        <v>11.71</v>
      </c>
      <c r="AP34" s="44">
        <v>11.6</v>
      </c>
      <c r="AQ34" s="44"/>
      <c r="AR34" s="44"/>
      <c r="AS34" s="44"/>
      <c r="AT34" s="44"/>
      <c r="AU34" s="44"/>
      <c r="AV34" s="44"/>
      <c r="AW34" s="44"/>
    </row>
    <row r="35" spans="1:49" x14ac:dyDescent="0.2">
      <c r="A35" s="43">
        <v>24</v>
      </c>
      <c r="B35" s="44"/>
      <c r="C35" s="44"/>
      <c r="D35" s="44"/>
      <c r="E35" s="44"/>
      <c r="F35" s="44"/>
      <c r="G35" s="44"/>
      <c r="H35" s="44"/>
      <c r="I35" s="44"/>
      <c r="J35" s="44"/>
      <c r="K35" s="44"/>
      <c r="L35" s="44"/>
      <c r="M35" s="44">
        <v>25.05</v>
      </c>
      <c r="N35" s="44">
        <v>23.52</v>
      </c>
      <c r="O35" s="44">
        <v>22.22</v>
      </c>
      <c r="P35" s="44">
        <v>21.1</v>
      </c>
      <c r="Q35" s="44">
        <v>20.12</v>
      </c>
      <c r="R35" s="44">
        <v>19.260000000000002</v>
      </c>
      <c r="S35" s="44">
        <v>18.489999999999998</v>
      </c>
      <c r="T35" s="44">
        <v>17.82</v>
      </c>
      <c r="U35" s="44">
        <v>17.21</v>
      </c>
      <c r="V35" s="44">
        <v>16.66</v>
      </c>
      <c r="W35" s="44">
        <v>16.170000000000002</v>
      </c>
      <c r="X35" s="44">
        <v>15.72</v>
      </c>
      <c r="Y35" s="44">
        <v>15.31</v>
      </c>
      <c r="Z35" s="44">
        <v>14.94</v>
      </c>
      <c r="AA35" s="44">
        <v>14.6</v>
      </c>
      <c r="AB35" s="44">
        <v>14.29</v>
      </c>
      <c r="AC35" s="44">
        <v>14</v>
      </c>
      <c r="AD35" s="44">
        <v>13.74</v>
      </c>
      <c r="AE35" s="44">
        <v>13.5</v>
      </c>
      <c r="AF35" s="44">
        <v>13.27</v>
      </c>
      <c r="AG35" s="44">
        <v>13.07</v>
      </c>
      <c r="AH35" s="44">
        <v>12.88</v>
      </c>
      <c r="AI35" s="44">
        <v>12.7</v>
      </c>
      <c r="AJ35" s="44">
        <v>12.54</v>
      </c>
      <c r="AK35" s="44">
        <v>12.39</v>
      </c>
      <c r="AL35" s="44">
        <v>12.25</v>
      </c>
      <c r="AM35" s="44">
        <v>12.13</v>
      </c>
      <c r="AN35" s="44">
        <v>12.01</v>
      </c>
      <c r="AO35" s="44">
        <v>11.9</v>
      </c>
      <c r="AP35" s="44"/>
      <c r="AQ35" s="44"/>
      <c r="AR35" s="44"/>
      <c r="AS35" s="44"/>
      <c r="AT35" s="44"/>
      <c r="AU35" s="44"/>
      <c r="AV35" s="44"/>
      <c r="AW35" s="44"/>
    </row>
    <row r="36" spans="1:49" x14ac:dyDescent="0.2">
      <c r="A36" s="43">
        <v>25</v>
      </c>
      <c r="B36" s="44"/>
      <c r="C36" s="44"/>
      <c r="D36" s="44"/>
      <c r="E36" s="44"/>
      <c r="F36" s="44"/>
      <c r="G36" s="44"/>
      <c r="H36" s="44"/>
      <c r="I36" s="44"/>
      <c r="J36" s="44"/>
      <c r="K36" s="44"/>
      <c r="L36" s="44"/>
      <c r="M36" s="44">
        <v>25.39</v>
      </c>
      <c r="N36" s="44">
        <v>23.84</v>
      </c>
      <c r="O36" s="44">
        <v>22.52</v>
      </c>
      <c r="P36" s="44">
        <v>21.38</v>
      </c>
      <c r="Q36" s="44">
        <v>20.39</v>
      </c>
      <c r="R36" s="44">
        <v>19.52</v>
      </c>
      <c r="S36" s="44">
        <v>18.75</v>
      </c>
      <c r="T36" s="44">
        <v>18.059999999999999</v>
      </c>
      <c r="U36" s="44">
        <v>17.45</v>
      </c>
      <c r="V36" s="44">
        <v>16.89</v>
      </c>
      <c r="W36" s="44">
        <v>16.39</v>
      </c>
      <c r="X36" s="44">
        <v>15.94</v>
      </c>
      <c r="Y36" s="44">
        <v>15.53</v>
      </c>
      <c r="Z36" s="44">
        <v>15.15</v>
      </c>
      <c r="AA36" s="44">
        <v>14.81</v>
      </c>
      <c r="AB36" s="44">
        <v>14.5</v>
      </c>
      <c r="AC36" s="44">
        <v>14.21</v>
      </c>
      <c r="AD36" s="44">
        <v>13.94</v>
      </c>
      <c r="AE36" s="44">
        <v>13.7</v>
      </c>
      <c r="AF36" s="44">
        <v>13.47</v>
      </c>
      <c r="AG36" s="44">
        <v>13.26</v>
      </c>
      <c r="AH36" s="44">
        <v>13.07</v>
      </c>
      <c r="AI36" s="44">
        <v>12.9</v>
      </c>
      <c r="AJ36" s="44">
        <v>12.74</v>
      </c>
      <c r="AK36" s="44">
        <v>12.59</v>
      </c>
      <c r="AL36" s="44">
        <v>12.45</v>
      </c>
      <c r="AM36" s="44">
        <v>12.32</v>
      </c>
      <c r="AN36" s="44">
        <v>12.21</v>
      </c>
      <c r="AO36" s="44"/>
      <c r="AP36" s="44"/>
      <c r="AQ36" s="44"/>
      <c r="AR36" s="44"/>
      <c r="AS36" s="44"/>
      <c r="AT36" s="44"/>
      <c r="AU36" s="44"/>
      <c r="AV36" s="44"/>
      <c r="AW36" s="44"/>
    </row>
    <row r="37" spans="1:49" x14ac:dyDescent="0.2">
      <c r="A37" s="43">
        <v>26</v>
      </c>
      <c r="B37" s="44"/>
      <c r="C37" s="44"/>
      <c r="D37" s="44"/>
      <c r="E37" s="44"/>
      <c r="F37" s="44"/>
      <c r="G37" s="44"/>
      <c r="H37" s="44"/>
      <c r="I37" s="44"/>
      <c r="J37" s="44"/>
      <c r="K37" s="44"/>
      <c r="L37" s="44"/>
      <c r="M37" s="44">
        <v>25.73</v>
      </c>
      <c r="N37" s="44">
        <v>24.17</v>
      </c>
      <c r="O37" s="44">
        <v>22.83</v>
      </c>
      <c r="P37" s="44">
        <v>21.68</v>
      </c>
      <c r="Q37" s="44">
        <v>20.67</v>
      </c>
      <c r="R37" s="44">
        <v>19.79</v>
      </c>
      <c r="S37" s="44">
        <v>19.010000000000002</v>
      </c>
      <c r="T37" s="44">
        <v>18.309999999999999</v>
      </c>
      <c r="U37" s="44">
        <v>17.690000000000001</v>
      </c>
      <c r="V37" s="44">
        <v>17.13</v>
      </c>
      <c r="W37" s="44">
        <v>16.63</v>
      </c>
      <c r="X37" s="44">
        <v>16.170000000000002</v>
      </c>
      <c r="Y37" s="44">
        <v>15.75</v>
      </c>
      <c r="Z37" s="44">
        <v>15.37</v>
      </c>
      <c r="AA37" s="44">
        <v>15.02</v>
      </c>
      <c r="AB37" s="44">
        <v>14.71</v>
      </c>
      <c r="AC37" s="44">
        <v>14.42</v>
      </c>
      <c r="AD37" s="44">
        <v>14.15</v>
      </c>
      <c r="AE37" s="44">
        <v>13.9</v>
      </c>
      <c r="AF37" s="44">
        <v>13.68</v>
      </c>
      <c r="AG37" s="44">
        <v>13.47</v>
      </c>
      <c r="AH37" s="44">
        <v>13.28</v>
      </c>
      <c r="AI37" s="44">
        <v>13.1</v>
      </c>
      <c r="AJ37" s="44">
        <v>12.94</v>
      </c>
      <c r="AK37" s="44">
        <v>12.79</v>
      </c>
      <c r="AL37" s="44">
        <v>12.66</v>
      </c>
      <c r="AM37" s="44">
        <v>12.53</v>
      </c>
      <c r="AN37" s="44"/>
      <c r="AO37" s="44"/>
      <c r="AP37" s="44"/>
      <c r="AQ37" s="44"/>
      <c r="AR37" s="44"/>
      <c r="AS37" s="44"/>
      <c r="AT37" s="44"/>
      <c r="AU37" s="44"/>
      <c r="AV37" s="44"/>
      <c r="AW37" s="44"/>
    </row>
    <row r="38" spans="1:49" x14ac:dyDescent="0.2">
      <c r="A38" s="43">
        <v>27</v>
      </c>
      <c r="B38" s="44"/>
      <c r="C38" s="44"/>
      <c r="D38" s="44"/>
      <c r="E38" s="44"/>
      <c r="F38" s="44"/>
      <c r="G38" s="44"/>
      <c r="H38" s="44"/>
      <c r="I38" s="44"/>
      <c r="J38" s="44"/>
      <c r="K38" s="44"/>
      <c r="L38" s="44"/>
      <c r="M38" s="44">
        <v>26.08</v>
      </c>
      <c r="N38" s="44">
        <v>24.49</v>
      </c>
      <c r="O38" s="44">
        <v>23.14</v>
      </c>
      <c r="P38" s="44">
        <v>21.97</v>
      </c>
      <c r="Q38" s="44">
        <v>20.96</v>
      </c>
      <c r="R38" s="44">
        <v>20.059999999999999</v>
      </c>
      <c r="S38" s="44">
        <v>19.27</v>
      </c>
      <c r="T38" s="44">
        <v>18.57</v>
      </c>
      <c r="U38" s="44">
        <v>17.940000000000001</v>
      </c>
      <c r="V38" s="44">
        <v>17.37</v>
      </c>
      <c r="W38" s="44">
        <v>16.86</v>
      </c>
      <c r="X38" s="44">
        <v>16.399999999999999</v>
      </c>
      <c r="Y38" s="44">
        <v>15.97</v>
      </c>
      <c r="Z38" s="44">
        <v>15.59</v>
      </c>
      <c r="AA38" s="44">
        <v>15.24</v>
      </c>
      <c r="AB38" s="44">
        <v>14.92</v>
      </c>
      <c r="AC38" s="44">
        <v>14.63</v>
      </c>
      <c r="AD38" s="44">
        <v>14.36</v>
      </c>
      <c r="AE38" s="44">
        <v>14.11</v>
      </c>
      <c r="AF38" s="44">
        <v>13.89</v>
      </c>
      <c r="AG38" s="44">
        <v>13.68</v>
      </c>
      <c r="AH38" s="44">
        <v>13.49</v>
      </c>
      <c r="AI38" s="44">
        <v>13.32</v>
      </c>
      <c r="AJ38" s="44">
        <v>13.15</v>
      </c>
      <c r="AK38" s="44">
        <v>13.01</v>
      </c>
      <c r="AL38" s="44">
        <v>12.87</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c r="K39" s="44"/>
      <c r="L39" s="44"/>
      <c r="M39" s="44">
        <v>26.43</v>
      </c>
      <c r="N39" s="44">
        <v>24.83</v>
      </c>
      <c r="O39" s="44">
        <v>23.46</v>
      </c>
      <c r="P39" s="44">
        <v>22.27</v>
      </c>
      <c r="Q39" s="44">
        <v>21.24</v>
      </c>
      <c r="R39" s="44">
        <v>20.34</v>
      </c>
      <c r="S39" s="44">
        <v>19.54</v>
      </c>
      <c r="T39" s="44">
        <v>18.82</v>
      </c>
      <c r="U39" s="44">
        <v>18.190000000000001</v>
      </c>
      <c r="V39" s="44">
        <v>17.61</v>
      </c>
      <c r="W39" s="44">
        <v>17.100000000000001</v>
      </c>
      <c r="X39" s="44">
        <v>16.63</v>
      </c>
      <c r="Y39" s="44">
        <v>16.2</v>
      </c>
      <c r="Z39" s="44">
        <v>15.82</v>
      </c>
      <c r="AA39" s="44">
        <v>15.46</v>
      </c>
      <c r="AB39" s="44">
        <v>15.14</v>
      </c>
      <c r="AC39" s="44">
        <v>14.85</v>
      </c>
      <c r="AD39" s="44">
        <v>14.58</v>
      </c>
      <c r="AE39" s="44">
        <v>14.33</v>
      </c>
      <c r="AF39" s="44">
        <v>14.11</v>
      </c>
      <c r="AG39" s="44">
        <v>13.9</v>
      </c>
      <c r="AH39" s="44">
        <v>13.71</v>
      </c>
      <c r="AI39" s="44">
        <v>13.53</v>
      </c>
      <c r="AJ39" s="44">
        <v>13.37</v>
      </c>
      <c r="AK39" s="44">
        <v>13.22</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c r="K40" s="44"/>
      <c r="L40" s="44"/>
      <c r="M40" s="44">
        <v>26.79</v>
      </c>
      <c r="N40" s="44">
        <v>25.16</v>
      </c>
      <c r="O40" s="44">
        <v>23.78</v>
      </c>
      <c r="P40" s="44">
        <v>22.58</v>
      </c>
      <c r="Q40" s="44">
        <v>21.53</v>
      </c>
      <c r="R40" s="44">
        <v>20.62</v>
      </c>
      <c r="S40" s="44">
        <v>19.809999999999999</v>
      </c>
      <c r="T40" s="44">
        <v>19.09</v>
      </c>
      <c r="U40" s="44">
        <v>18.440000000000001</v>
      </c>
      <c r="V40" s="44">
        <v>17.86</v>
      </c>
      <c r="W40" s="44">
        <v>17.34</v>
      </c>
      <c r="X40" s="44">
        <v>16.87</v>
      </c>
      <c r="Y40" s="44">
        <v>16.440000000000001</v>
      </c>
      <c r="Z40" s="44">
        <v>16.05</v>
      </c>
      <c r="AA40" s="44">
        <v>15.69</v>
      </c>
      <c r="AB40" s="44">
        <v>15.37</v>
      </c>
      <c r="AC40" s="44">
        <v>15.08</v>
      </c>
      <c r="AD40" s="44">
        <v>14.81</v>
      </c>
      <c r="AE40" s="44">
        <v>14.56</v>
      </c>
      <c r="AF40" s="44">
        <v>14.33</v>
      </c>
      <c r="AG40" s="44">
        <v>14.13</v>
      </c>
      <c r="AH40" s="44">
        <v>13.94</v>
      </c>
      <c r="AI40" s="44">
        <v>13.76</v>
      </c>
      <c r="AJ40" s="44">
        <v>13.6</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c r="K41" s="44"/>
      <c r="L41" s="44"/>
      <c r="M41" s="44">
        <v>27.15</v>
      </c>
      <c r="N41" s="44">
        <v>25.51</v>
      </c>
      <c r="O41" s="44">
        <v>24.1</v>
      </c>
      <c r="P41" s="44">
        <v>22.89</v>
      </c>
      <c r="Q41" s="44">
        <v>21.83</v>
      </c>
      <c r="R41" s="44">
        <v>20.9</v>
      </c>
      <c r="S41" s="44">
        <v>20.079999999999998</v>
      </c>
      <c r="T41" s="44">
        <v>19.350000000000001</v>
      </c>
      <c r="U41" s="44">
        <v>18.7</v>
      </c>
      <c r="V41" s="44">
        <v>18.12</v>
      </c>
      <c r="W41" s="44">
        <v>17.59</v>
      </c>
      <c r="X41" s="44">
        <v>17.11</v>
      </c>
      <c r="Y41" s="44">
        <v>16.68</v>
      </c>
      <c r="Z41" s="44">
        <v>16.29</v>
      </c>
      <c r="AA41" s="44">
        <v>15.93</v>
      </c>
      <c r="AB41" s="44">
        <v>15.61</v>
      </c>
      <c r="AC41" s="44">
        <v>15.31</v>
      </c>
      <c r="AD41" s="44">
        <v>15.04</v>
      </c>
      <c r="AE41" s="44">
        <v>14.79</v>
      </c>
      <c r="AF41" s="44">
        <v>14.57</v>
      </c>
      <c r="AG41" s="44">
        <v>14.36</v>
      </c>
      <c r="AH41" s="44">
        <v>14.17</v>
      </c>
      <c r="AI41" s="44">
        <v>14</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c r="K42" s="44"/>
      <c r="L42" s="44"/>
      <c r="M42" s="44">
        <v>27.52</v>
      </c>
      <c r="N42" s="44">
        <v>25.85</v>
      </c>
      <c r="O42" s="44">
        <v>24.43</v>
      </c>
      <c r="P42" s="44">
        <v>23.2</v>
      </c>
      <c r="Q42" s="44">
        <v>22.13</v>
      </c>
      <c r="R42" s="44">
        <v>21.19</v>
      </c>
      <c r="S42" s="44">
        <v>20.36</v>
      </c>
      <c r="T42" s="44">
        <v>19.62</v>
      </c>
      <c r="U42" s="44">
        <v>18.97</v>
      </c>
      <c r="V42" s="44">
        <v>18.37</v>
      </c>
      <c r="W42" s="44">
        <v>17.84</v>
      </c>
      <c r="X42" s="44">
        <v>17.36</v>
      </c>
      <c r="Y42" s="44">
        <v>16.93</v>
      </c>
      <c r="Z42" s="44">
        <v>16.53</v>
      </c>
      <c r="AA42" s="44">
        <v>16.18</v>
      </c>
      <c r="AB42" s="44">
        <v>15.85</v>
      </c>
      <c r="AC42" s="44">
        <v>15.55</v>
      </c>
      <c r="AD42" s="44">
        <v>15.28</v>
      </c>
      <c r="AE42" s="44">
        <v>15.04</v>
      </c>
      <c r="AF42" s="44">
        <v>14.81</v>
      </c>
      <c r="AG42" s="44">
        <v>14.6</v>
      </c>
      <c r="AH42" s="44">
        <v>14.42</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c r="K43" s="44"/>
      <c r="L43" s="44"/>
      <c r="M43" s="44">
        <v>27.89</v>
      </c>
      <c r="N43" s="44">
        <v>26.2</v>
      </c>
      <c r="O43" s="44">
        <v>24.76</v>
      </c>
      <c r="P43" s="44">
        <v>23.52</v>
      </c>
      <c r="Q43" s="44">
        <v>22.44</v>
      </c>
      <c r="R43" s="44">
        <v>21.49</v>
      </c>
      <c r="S43" s="44">
        <v>20.65</v>
      </c>
      <c r="T43" s="44">
        <v>19.899999999999999</v>
      </c>
      <c r="U43" s="44">
        <v>19.239999999999998</v>
      </c>
      <c r="V43" s="44">
        <v>18.64</v>
      </c>
      <c r="W43" s="44">
        <v>18.100000000000001</v>
      </c>
      <c r="X43" s="44">
        <v>17.62</v>
      </c>
      <c r="Y43" s="44">
        <v>17.18</v>
      </c>
      <c r="Z43" s="44">
        <v>16.79</v>
      </c>
      <c r="AA43" s="44">
        <v>16.43</v>
      </c>
      <c r="AB43" s="44">
        <v>16.100000000000001</v>
      </c>
      <c r="AC43" s="44">
        <v>15.81</v>
      </c>
      <c r="AD43" s="44">
        <v>15.54</v>
      </c>
      <c r="AE43" s="44">
        <v>15.29</v>
      </c>
      <c r="AF43" s="44">
        <v>15.06</v>
      </c>
      <c r="AG43" s="44">
        <v>14.86</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c r="K44" s="44"/>
      <c r="L44" s="44"/>
      <c r="M44" s="44">
        <v>28.27</v>
      </c>
      <c r="N44" s="44">
        <v>26.56</v>
      </c>
      <c r="O44" s="44">
        <v>25.1</v>
      </c>
      <c r="P44" s="44">
        <v>23.84</v>
      </c>
      <c r="Q44" s="44">
        <v>22.74</v>
      </c>
      <c r="R44" s="44">
        <v>21.78</v>
      </c>
      <c r="S44" s="44">
        <v>20.94</v>
      </c>
      <c r="T44" s="44">
        <v>20.18</v>
      </c>
      <c r="U44" s="44">
        <v>19.510000000000002</v>
      </c>
      <c r="V44" s="44">
        <v>18.91</v>
      </c>
      <c r="W44" s="44">
        <v>18.37</v>
      </c>
      <c r="X44" s="44">
        <v>17.89</v>
      </c>
      <c r="Y44" s="44">
        <v>17.45</v>
      </c>
      <c r="Z44" s="44">
        <v>17.05</v>
      </c>
      <c r="AA44" s="44">
        <v>16.690000000000001</v>
      </c>
      <c r="AB44" s="44">
        <v>16.37</v>
      </c>
      <c r="AC44" s="44">
        <v>16.07</v>
      </c>
      <c r="AD44" s="44">
        <v>15.8</v>
      </c>
      <c r="AE44" s="44">
        <v>15.55</v>
      </c>
      <c r="AF44" s="44">
        <v>15.33</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c r="K45" s="44"/>
      <c r="L45" s="44"/>
      <c r="M45" s="44">
        <v>28.65</v>
      </c>
      <c r="N45" s="44">
        <v>26.92</v>
      </c>
      <c r="O45" s="44">
        <v>25.44</v>
      </c>
      <c r="P45" s="44">
        <v>24.17</v>
      </c>
      <c r="Q45" s="44">
        <v>23.06</v>
      </c>
      <c r="R45" s="44">
        <v>22.09</v>
      </c>
      <c r="S45" s="44">
        <v>21.23</v>
      </c>
      <c r="T45" s="44">
        <v>20.47</v>
      </c>
      <c r="U45" s="44">
        <v>19.8</v>
      </c>
      <c r="V45" s="44">
        <v>19.190000000000001</v>
      </c>
      <c r="W45" s="44">
        <v>18.649999999999999</v>
      </c>
      <c r="X45" s="44">
        <v>18.16</v>
      </c>
      <c r="Y45" s="44">
        <v>17.72</v>
      </c>
      <c r="Z45" s="44">
        <v>17.32</v>
      </c>
      <c r="AA45" s="44">
        <v>16.96</v>
      </c>
      <c r="AB45" s="44">
        <v>16.64</v>
      </c>
      <c r="AC45" s="44">
        <v>16.34</v>
      </c>
      <c r="AD45" s="44">
        <v>16.07</v>
      </c>
      <c r="AE45" s="44">
        <v>15.82</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c r="K46" s="44"/>
      <c r="L46" s="44"/>
      <c r="M46" s="44">
        <v>29.03</v>
      </c>
      <c r="N46" s="44">
        <v>27.28</v>
      </c>
      <c r="O46" s="44">
        <v>25.79</v>
      </c>
      <c r="P46" s="44">
        <v>24.5</v>
      </c>
      <c r="Q46" s="44">
        <v>23.38</v>
      </c>
      <c r="R46" s="44">
        <v>22.4</v>
      </c>
      <c r="S46" s="44">
        <v>21.54</v>
      </c>
      <c r="T46" s="44">
        <v>20.77</v>
      </c>
      <c r="U46" s="44">
        <v>20.09</v>
      </c>
      <c r="V46" s="44">
        <v>19.48</v>
      </c>
      <c r="W46" s="44">
        <v>18.940000000000001</v>
      </c>
      <c r="X46" s="44">
        <v>18.45</v>
      </c>
      <c r="Y46" s="44">
        <v>18.010000000000002</v>
      </c>
      <c r="Z46" s="44">
        <v>17.61</v>
      </c>
      <c r="AA46" s="44">
        <v>17.25</v>
      </c>
      <c r="AB46" s="44">
        <v>16.920000000000002</v>
      </c>
      <c r="AC46" s="44">
        <v>16.63</v>
      </c>
      <c r="AD46" s="44">
        <v>16.36</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c r="K47" s="44"/>
      <c r="L47" s="44"/>
      <c r="M47" s="44">
        <v>29.43</v>
      </c>
      <c r="N47" s="44">
        <v>27.66</v>
      </c>
      <c r="O47" s="44">
        <v>26.15</v>
      </c>
      <c r="P47" s="44">
        <v>24.84</v>
      </c>
      <c r="Q47" s="44">
        <v>23.71</v>
      </c>
      <c r="R47" s="44">
        <v>22.72</v>
      </c>
      <c r="S47" s="44">
        <v>21.85</v>
      </c>
      <c r="T47" s="44">
        <v>21.08</v>
      </c>
      <c r="U47" s="44">
        <v>20.399999999999999</v>
      </c>
      <c r="V47" s="44">
        <v>19.79</v>
      </c>
      <c r="W47" s="44">
        <v>19.239999999999998</v>
      </c>
      <c r="X47" s="44">
        <v>18.75</v>
      </c>
      <c r="Y47" s="44">
        <v>18.309999999999999</v>
      </c>
      <c r="Z47" s="44">
        <v>17.91</v>
      </c>
      <c r="AA47" s="44">
        <v>17.55</v>
      </c>
      <c r="AB47" s="44">
        <v>17.22</v>
      </c>
      <c r="AC47" s="44">
        <v>16.920000000000002</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c r="K48" s="44"/>
      <c r="L48" s="44"/>
      <c r="M48" s="44">
        <v>29.83</v>
      </c>
      <c r="N48" s="44">
        <v>28.04</v>
      </c>
      <c r="O48" s="44">
        <v>26.51</v>
      </c>
      <c r="P48" s="44">
        <v>25.2</v>
      </c>
      <c r="Q48" s="44">
        <v>24.06</v>
      </c>
      <c r="R48" s="44">
        <v>23.06</v>
      </c>
      <c r="S48" s="44">
        <v>22.18</v>
      </c>
      <c r="T48" s="44">
        <v>21.41</v>
      </c>
      <c r="U48" s="44">
        <v>20.72</v>
      </c>
      <c r="V48" s="44">
        <v>20.100000000000001</v>
      </c>
      <c r="W48" s="44">
        <v>19.55</v>
      </c>
      <c r="X48" s="44">
        <v>19.059999999999999</v>
      </c>
      <c r="Y48" s="44">
        <v>18.62</v>
      </c>
      <c r="Z48" s="44">
        <v>18.22</v>
      </c>
      <c r="AA48" s="44">
        <v>17.86</v>
      </c>
      <c r="AB48" s="44">
        <v>17.53</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c r="K49" s="44"/>
      <c r="L49" s="44"/>
      <c r="M49" s="44">
        <v>30.24</v>
      </c>
      <c r="N49" s="44">
        <v>28.43</v>
      </c>
      <c r="O49" s="44">
        <v>26.89</v>
      </c>
      <c r="P49" s="44">
        <v>25.56</v>
      </c>
      <c r="Q49" s="44">
        <v>24.41</v>
      </c>
      <c r="R49" s="44">
        <v>23.41</v>
      </c>
      <c r="S49" s="44">
        <v>22.52</v>
      </c>
      <c r="T49" s="44">
        <v>21.74</v>
      </c>
      <c r="U49" s="44">
        <v>21.05</v>
      </c>
      <c r="V49" s="44">
        <v>20.440000000000001</v>
      </c>
      <c r="W49" s="44">
        <v>19.89</v>
      </c>
      <c r="X49" s="44">
        <v>19.39</v>
      </c>
      <c r="Y49" s="44">
        <v>18.95</v>
      </c>
      <c r="Z49" s="44">
        <v>18.55</v>
      </c>
      <c r="AA49" s="44">
        <v>18.190000000000001</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c r="K50" s="44"/>
      <c r="L50" s="44"/>
      <c r="M50" s="44">
        <v>30.67</v>
      </c>
      <c r="N50" s="44">
        <v>28.84</v>
      </c>
      <c r="O50" s="44">
        <v>27.28</v>
      </c>
      <c r="P50" s="44">
        <v>25.95</v>
      </c>
      <c r="Q50" s="44">
        <v>24.79</v>
      </c>
      <c r="R50" s="44">
        <v>23.77</v>
      </c>
      <c r="S50" s="44">
        <v>22.88</v>
      </c>
      <c r="T50" s="44">
        <v>22.1</v>
      </c>
      <c r="U50" s="44">
        <v>21.41</v>
      </c>
      <c r="V50" s="44">
        <v>20.79</v>
      </c>
      <c r="W50" s="44">
        <v>20.239999999999998</v>
      </c>
      <c r="X50" s="44">
        <v>19.739999999999998</v>
      </c>
      <c r="Y50" s="44">
        <v>19.3</v>
      </c>
      <c r="Z50" s="44">
        <v>18.899999999999999</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c r="K51" s="44"/>
      <c r="L51" s="44"/>
      <c r="M51" s="44">
        <v>31.11</v>
      </c>
      <c r="N51" s="44">
        <v>29.27</v>
      </c>
      <c r="O51" s="44">
        <v>27.69</v>
      </c>
      <c r="P51" s="44">
        <v>26.34</v>
      </c>
      <c r="Q51" s="44">
        <v>25.18</v>
      </c>
      <c r="R51" s="44">
        <v>24.16</v>
      </c>
      <c r="S51" s="44">
        <v>23.26</v>
      </c>
      <c r="T51" s="44">
        <v>22.48</v>
      </c>
      <c r="U51" s="44">
        <v>21.78</v>
      </c>
      <c r="V51" s="44">
        <v>21.16</v>
      </c>
      <c r="W51" s="44">
        <v>20.61</v>
      </c>
      <c r="X51" s="44">
        <v>20.11</v>
      </c>
      <c r="Y51" s="44">
        <v>19.670000000000002</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c r="K52" s="44"/>
      <c r="L52" s="44"/>
      <c r="M52" s="44">
        <v>31.57</v>
      </c>
      <c r="N52" s="44">
        <v>29.71</v>
      </c>
      <c r="O52" s="44">
        <v>28.12</v>
      </c>
      <c r="P52" s="44">
        <v>26.76</v>
      </c>
      <c r="Q52" s="44">
        <v>25.59</v>
      </c>
      <c r="R52" s="44">
        <v>24.56</v>
      </c>
      <c r="S52" s="44">
        <v>23.66</v>
      </c>
      <c r="T52" s="44">
        <v>22.87</v>
      </c>
      <c r="U52" s="44">
        <v>22.18</v>
      </c>
      <c r="V52" s="44">
        <v>21.55</v>
      </c>
      <c r="W52" s="44">
        <v>21</v>
      </c>
      <c r="X52" s="44">
        <v>20.5</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c r="K53" s="44"/>
      <c r="L53" s="44"/>
      <c r="M53" s="44">
        <v>32.049999999999997</v>
      </c>
      <c r="N53" s="44">
        <v>30.17</v>
      </c>
      <c r="O53" s="44">
        <v>28.57</v>
      </c>
      <c r="P53" s="44">
        <v>27.2</v>
      </c>
      <c r="Q53" s="44">
        <v>26.02</v>
      </c>
      <c r="R53" s="44">
        <v>24.99</v>
      </c>
      <c r="S53" s="44">
        <v>24.09</v>
      </c>
      <c r="T53" s="44">
        <v>23.3</v>
      </c>
      <c r="U53" s="44">
        <v>22.59</v>
      </c>
      <c r="V53" s="44">
        <v>21.97</v>
      </c>
      <c r="W53" s="44">
        <v>21.41</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c r="K54" s="44"/>
      <c r="L54" s="44"/>
      <c r="M54" s="44">
        <v>32.56</v>
      </c>
      <c r="N54" s="44">
        <v>30.66</v>
      </c>
      <c r="O54" s="44">
        <v>29.05</v>
      </c>
      <c r="P54" s="44">
        <v>27.67</v>
      </c>
      <c r="Q54" s="44">
        <v>26.48</v>
      </c>
      <c r="R54" s="44">
        <v>25.44</v>
      </c>
      <c r="S54" s="44">
        <v>24.54</v>
      </c>
      <c r="T54" s="44">
        <v>23.74</v>
      </c>
      <c r="U54" s="44">
        <v>23.03</v>
      </c>
      <c r="V54" s="44">
        <v>22.41</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c r="K55" s="44"/>
      <c r="L55" s="44"/>
      <c r="M55" s="44">
        <v>33.08</v>
      </c>
      <c r="N55" s="44">
        <v>31.17</v>
      </c>
      <c r="O55" s="44">
        <v>29.55</v>
      </c>
      <c r="P55" s="44">
        <v>28.16</v>
      </c>
      <c r="Q55" s="44">
        <v>26.96</v>
      </c>
      <c r="R55" s="44">
        <v>25.92</v>
      </c>
      <c r="S55" s="44">
        <v>25.01</v>
      </c>
      <c r="T55" s="44">
        <v>24.21</v>
      </c>
      <c r="U55" s="44">
        <v>23.5</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c r="K56" s="44"/>
      <c r="L56" s="44"/>
      <c r="M56" s="44">
        <v>33.64</v>
      </c>
      <c r="N56" s="44">
        <v>31.71</v>
      </c>
      <c r="O56" s="44">
        <v>30.08</v>
      </c>
      <c r="P56" s="44">
        <v>28.68</v>
      </c>
      <c r="Q56" s="44">
        <v>27.48</v>
      </c>
      <c r="R56" s="44">
        <v>26.43</v>
      </c>
      <c r="S56" s="44">
        <v>25.52</v>
      </c>
      <c r="T56" s="44">
        <v>24.71</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c r="K57" s="44"/>
      <c r="L57" s="44"/>
      <c r="M57" s="44">
        <v>34.229999999999997</v>
      </c>
      <c r="N57" s="44">
        <v>32.29</v>
      </c>
      <c r="O57" s="44">
        <v>30.64</v>
      </c>
      <c r="P57" s="44">
        <v>29.24</v>
      </c>
      <c r="Q57" s="44">
        <v>28.03</v>
      </c>
      <c r="R57" s="44">
        <v>26.97</v>
      </c>
      <c r="S57" s="44">
        <v>26.04</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c r="K58" s="44"/>
      <c r="L58" s="44"/>
      <c r="M58" s="44">
        <v>34.85</v>
      </c>
      <c r="N58" s="44">
        <v>32.89</v>
      </c>
      <c r="O58" s="44">
        <v>31.24</v>
      </c>
      <c r="P58" s="44">
        <v>29.82</v>
      </c>
      <c r="Q58" s="44">
        <v>28.6</v>
      </c>
      <c r="R58" s="44">
        <v>27.53</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c r="K59" s="44"/>
      <c r="L59" s="44"/>
      <c r="M59" s="44">
        <v>35.51</v>
      </c>
      <c r="N59" s="44">
        <v>33.53</v>
      </c>
      <c r="O59" s="44">
        <v>31.86</v>
      </c>
      <c r="P59" s="44">
        <v>30.43</v>
      </c>
      <c r="Q59" s="44">
        <v>29.19</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c r="K60" s="44"/>
      <c r="L60" s="44"/>
      <c r="M60" s="44">
        <v>36.200000000000003</v>
      </c>
      <c r="N60" s="44">
        <v>34.21</v>
      </c>
      <c r="O60" s="44">
        <v>32.520000000000003</v>
      </c>
      <c r="P60" s="44">
        <v>31.07</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c r="K61" s="44"/>
      <c r="L61" s="44"/>
      <c r="M61" s="44">
        <v>36.94</v>
      </c>
      <c r="N61" s="44">
        <v>34.92</v>
      </c>
      <c r="O61" s="44">
        <v>33.21</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c r="K62" s="44"/>
      <c r="L62" s="44"/>
      <c r="M62" s="44">
        <v>37.700000000000003</v>
      </c>
      <c r="N62" s="44">
        <v>35.65</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c r="K63" s="44"/>
      <c r="L63" s="44"/>
      <c r="M63" s="44">
        <v>38.46</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uD0DFtAag/06PAwG17ls/bjn7AExn4HvATc6EBY7mCGdmZNy8jDu75+/vfX7v5t3uEInoqys6gJrpL2UuHWjzw==" saltValue="+ltwK20hjHoqoaBrdCPZpw==" spinCount="100000" sheet="1" objects="1" scenarios="1"/>
  <conditionalFormatting sqref="A6:A21">
    <cfRule type="expression" dxfId="159" priority="1" stopIfTrue="1">
      <formula>MOD(ROW(),2)=0</formula>
    </cfRule>
    <cfRule type="expression" dxfId="158" priority="2" stopIfTrue="1">
      <formula>MOD(ROW(),2)&lt;&gt;0</formula>
    </cfRule>
  </conditionalFormatting>
  <conditionalFormatting sqref="A26:A74">
    <cfRule type="expression" dxfId="157" priority="5" stopIfTrue="1">
      <formula>MOD(ROW(),2)=0</formula>
    </cfRule>
    <cfRule type="expression" dxfId="156" priority="6" stopIfTrue="1">
      <formula>MOD(ROW(),2)&lt;&gt;0</formula>
    </cfRule>
  </conditionalFormatting>
  <conditionalFormatting sqref="B6:M21">
    <cfRule type="expression" dxfId="155" priority="3" stopIfTrue="1">
      <formula>MOD(ROW(),2)=0</formula>
    </cfRule>
    <cfRule type="expression" dxfId="154" priority="4" stopIfTrue="1">
      <formula>MOD(ROW(),2)&lt;&gt;0</formula>
    </cfRule>
  </conditionalFormatting>
  <conditionalFormatting sqref="B26:AW74">
    <cfRule type="expression" dxfId="153" priority="7" stopIfTrue="1">
      <formula>MOD(ROW(),2)=0</formula>
    </cfRule>
    <cfRule type="expression" dxfId="152" priority="8" stopIfTrue="1">
      <formula>MOD(ROW(),2)&lt;&gt;0</formula>
    </cfRule>
  </conditionalFormatting>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64C76-E9E0-459A-8F82-1E1ECB7EA640}">
  <sheetPr codeName="Sheet50"/>
  <dimension ref="A1:AW74"/>
  <sheetViews>
    <sheetView showGridLines="0" workbookViewId="0">
      <selection activeCell="A6" sqref="A6"/>
    </sheetView>
  </sheetViews>
  <sheetFormatPr defaultRowHeight="12.75" x14ac:dyDescent="0.2"/>
  <cols>
    <col min="1" max="1" width="31.85546875" customWidth="1"/>
    <col min="2" max="49" width="13.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x-702</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306</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311</v>
      </c>
      <c r="C10" s="47"/>
      <c r="D10" s="47"/>
      <c r="E10" s="47"/>
      <c r="F10" s="47"/>
      <c r="G10" s="47"/>
      <c r="H10" s="47"/>
      <c r="I10" s="47"/>
      <c r="J10" s="47"/>
      <c r="K10" s="47"/>
      <c r="L10" s="47"/>
      <c r="M10" s="47"/>
    </row>
    <row r="11" spans="1:13" x14ac:dyDescent="0.2">
      <c r="A11" s="40" t="s">
        <v>151</v>
      </c>
      <c r="B11" s="47" t="s">
        <v>170</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702</v>
      </c>
      <c r="C14" s="47"/>
      <c r="D14" s="47"/>
      <c r="E14" s="47"/>
      <c r="F14" s="47"/>
      <c r="G14" s="47"/>
      <c r="H14" s="47"/>
      <c r="I14" s="47"/>
      <c r="J14" s="47"/>
      <c r="K14" s="47"/>
      <c r="L14" s="47"/>
      <c r="M14" s="47"/>
    </row>
    <row r="15" spans="1:13" x14ac:dyDescent="0.2">
      <c r="A15" s="40" t="s">
        <v>365</v>
      </c>
      <c r="B15" s="47" t="s">
        <v>312</v>
      </c>
      <c r="C15" s="47"/>
      <c r="D15" s="47"/>
      <c r="E15" s="47"/>
      <c r="F15" s="47"/>
      <c r="G15" s="47"/>
      <c r="H15" s="47"/>
      <c r="I15" s="47"/>
      <c r="J15" s="47"/>
      <c r="K15" s="47"/>
      <c r="L15" s="47"/>
      <c r="M15" s="47"/>
    </row>
    <row r="16" spans="1:13" x14ac:dyDescent="0.2">
      <c r="A16" s="40" t="s">
        <v>156</v>
      </c>
      <c r="B16" s="47" t="s">
        <v>238</v>
      </c>
      <c r="C16" s="47"/>
      <c r="D16" s="47"/>
      <c r="E16" s="47"/>
      <c r="F16" s="47"/>
      <c r="G16" s="47"/>
      <c r="H16" s="47"/>
      <c r="I16" s="47"/>
      <c r="J16" s="47"/>
      <c r="K16" s="47"/>
      <c r="L16" s="47"/>
      <c r="M16" s="47"/>
    </row>
    <row r="17" spans="1:49" x14ac:dyDescent="0.2">
      <c r="A17" s="41" t="s">
        <v>366</v>
      </c>
      <c r="B17" s="47"/>
      <c r="C17" s="47"/>
      <c r="D17" s="47"/>
      <c r="E17" s="47"/>
      <c r="F17" s="47"/>
      <c r="G17" s="47"/>
      <c r="H17" s="47"/>
      <c r="I17" s="47"/>
      <c r="J17" s="47"/>
      <c r="K17" s="47"/>
      <c r="L17" s="47"/>
      <c r="M17" s="47"/>
    </row>
    <row r="18" spans="1:49" x14ac:dyDescent="0.2">
      <c r="A18" s="40" t="s">
        <v>158</v>
      </c>
      <c r="B18" s="48">
        <v>45195</v>
      </c>
      <c r="C18" s="48"/>
      <c r="D18" s="48"/>
      <c r="E18" s="48"/>
      <c r="F18" s="48"/>
      <c r="G18" s="48"/>
      <c r="H18" s="48"/>
      <c r="I18" s="48"/>
      <c r="J18" s="48"/>
      <c r="K18" s="48"/>
      <c r="L18" s="48"/>
      <c r="M18" s="48"/>
    </row>
    <row r="19" spans="1:49" x14ac:dyDescent="0.2">
      <c r="A19" s="40" t="s">
        <v>159</v>
      </c>
      <c r="B19" s="48">
        <v>45218</v>
      </c>
      <c r="C19" s="48"/>
      <c r="D19" s="48"/>
      <c r="E19" s="48"/>
      <c r="F19" s="48"/>
      <c r="G19" s="48"/>
      <c r="H19" s="48"/>
      <c r="I19" s="48"/>
      <c r="J19" s="48"/>
      <c r="K19" s="48"/>
      <c r="L19" s="48"/>
      <c r="M19" s="48"/>
    </row>
    <row r="20" spans="1:49" x14ac:dyDescent="0.2">
      <c r="A20" s="40" t="s">
        <v>160</v>
      </c>
      <c r="B20" s="47" t="s">
        <v>169</v>
      </c>
      <c r="C20" s="47"/>
      <c r="D20" s="47"/>
      <c r="E20" s="47"/>
      <c r="F20" s="47"/>
      <c r="G20" s="47"/>
      <c r="H20" s="47"/>
      <c r="I20" s="47"/>
      <c r="J20" s="47"/>
      <c r="K20" s="47"/>
      <c r="L20" s="47"/>
      <c r="M20" s="47"/>
    </row>
    <row r="21" spans="1:49" x14ac:dyDescent="0.2">
      <c r="A21" s="40" t="s">
        <v>367</v>
      </c>
      <c r="B21" s="47"/>
      <c r="C21" s="47"/>
      <c r="D21" s="47"/>
      <c r="E21" s="47"/>
      <c r="F21" s="47"/>
      <c r="G21" s="47"/>
      <c r="H21" s="47"/>
      <c r="I21" s="47"/>
      <c r="J21" s="47"/>
      <c r="K21" s="47"/>
      <c r="L21" s="47"/>
      <c r="M21" s="47"/>
    </row>
    <row r="23" spans="1:49" x14ac:dyDescent="0.2">
      <c r="A23" s="23" t="str">
        <f>HYPERLINK("#'Factor List'!A1", "Back to Factor List")</f>
        <v>Back to Factor List</v>
      </c>
      <c r="B23" s="23" t="str">
        <f>HYPERLINK("#'Assumptions'!A1", "Assumptions")</f>
        <v>Assumptions</v>
      </c>
    </row>
    <row r="26" spans="1:49" s="56" customFormat="1" ht="38.25" x14ac:dyDescent="0.2">
      <c r="A26" s="55" t="s">
        <v>368</v>
      </c>
      <c r="B26" s="55" t="s">
        <v>520</v>
      </c>
      <c r="C26" s="55" t="s">
        <v>521</v>
      </c>
      <c r="D26" s="55" t="s">
        <v>522</v>
      </c>
      <c r="E26" s="55" t="s">
        <v>523</v>
      </c>
      <c r="F26" s="55" t="s">
        <v>524</v>
      </c>
      <c r="G26" s="55" t="s">
        <v>525</v>
      </c>
      <c r="H26" s="55" t="s">
        <v>526</v>
      </c>
      <c r="I26" s="55" t="s">
        <v>527</v>
      </c>
      <c r="J26" s="55" t="s">
        <v>528</v>
      </c>
      <c r="K26" s="55" t="s">
        <v>529</v>
      </c>
      <c r="L26" s="55" t="s">
        <v>530</v>
      </c>
      <c r="M26" s="55" t="s">
        <v>531</v>
      </c>
      <c r="N26" s="55" t="s">
        <v>532</v>
      </c>
      <c r="O26" s="55" t="s">
        <v>533</v>
      </c>
      <c r="P26" s="55" t="s">
        <v>534</v>
      </c>
      <c r="Q26" s="55" t="s">
        <v>535</v>
      </c>
      <c r="R26" s="55" t="s">
        <v>536</v>
      </c>
      <c r="S26" s="55" t="s">
        <v>537</v>
      </c>
      <c r="T26" s="55" t="s">
        <v>538</v>
      </c>
      <c r="U26" s="55" t="s">
        <v>539</v>
      </c>
      <c r="V26" s="55" t="s">
        <v>540</v>
      </c>
      <c r="W26" s="55" t="s">
        <v>541</v>
      </c>
      <c r="X26" s="55" t="s">
        <v>542</v>
      </c>
      <c r="Y26" s="55" t="s">
        <v>543</v>
      </c>
      <c r="Z26" s="55" t="s">
        <v>544</v>
      </c>
      <c r="AA26" s="55" t="s">
        <v>545</v>
      </c>
      <c r="AB26" s="55" t="s">
        <v>546</v>
      </c>
      <c r="AC26" s="55" t="s">
        <v>547</v>
      </c>
      <c r="AD26" s="55" t="s">
        <v>548</v>
      </c>
      <c r="AE26" s="55" t="s">
        <v>549</v>
      </c>
      <c r="AF26" s="55" t="s">
        <v>550</v>
      </c>
      <c r="AG26" s="55" t="s">
        <v>551</v>
      </c>
      <c r="AH26" s="55" t="s">
        <v>552</v>
      </c>
      <c r="AI26" s="55" t="s">
        <v>553</v>
      </c>
      <c r="AJ26" s="55" t="s">
        <v>554</v>
      </c>
      <c r="AK26" s="55" t="s">
        <v>555</v>
      </c>
      <c r="AL26" s="55" t="s">
        <v>556</v>
      </c>
      <c r="AM26" s="55" t="s">
        <v>557</v>
      </c>
      <c r="AN26" s="55" t="s">
        <v>558</v>
      </c>
      <c r="AO26" s="55" t="s">
        <v>559</v>
      </c>
      <c r="AP26" s="55" t="s">
        <v>560</v>
      </c>
      <c r="AQ26" s="55" t="s">
        <v>561</v>
      </c>
      <c r="AR26" s="55" t="s">
        <v>562</v>
      </c>
      <c r="AS26" s="55" t="s">
        <v>563</v>
      </c>
      <c r="AT26" s="55" t="s">
        <v>564</v>
      </c>
      <c r="AU26" s="55" t="s">
        <v>565</v>
      </c>
      <c r="AV26" s="55" t="s">
        <v>566</v>
      </c>
      <c r="AW26" s="55" t="s">
        <v>567</v>
      </c>
    </row>
    <row r="27" spans="1:49" x14ac:dyDescent="0.2">
      <c r="A27" s="43">
        <v>16</v>
      </c>
      <c r="B27" s="44"/>
      <c r="C27" s="44"/>
      <c r="D27" s="44"/>
      <c r="E27" s="44"/>
      <c r="F27" s="44"/>
      <c r="G27" s="44"/>
      <c r="H27" s="44"/>
      <c r="I27" s="44"/>
      <c r="J27" s="44"/>
      <c r="K27" s="44"/>
      <c r="L27" s="44"/>
      <c r="M27" s="44">
        <v>22.45</v>
      </c>
      <c r="N27" s="44">
        <v>21.08</v>
      </c>
      <c r="O27" s="44">
        <v>19.91</v>
      </c>
      <c r="P27" s="44">
        <v>18.899999999999999</v>
      </c>
      <c r="Q27" s="44">
        <v>18.02</v>
      </c>
      <c r="R27" s="44">
        <v>17.239999999999998</v>
      </c>
      <c r="S27" s="44">
        <v>16.559999999999999</v>
      </c>
      <c r="T27" s="44">
        <v>15.95</v>
      </c>
      <c r="U27" s="44">
        <v>15.4</v>
      </c>
      <c r="V27" s="44">
        <v>14.91</v>
      </c>
      <c r="W27" s="44">
        <v>14.46</v>
      </c>
      <c r="X27" s="44">
        <v>14.06</v>
      </c>
      <c r="Y27" s="44">
        <v>13.69</v>
      </c>
      <c r="Z27" s="44">
        <v>13.35</v>
      </c>
      <c r="AA27" s="44">
        <v>13.04</v>
      </c>
      <c r="AB27" s="44">
        <v>12.76</v>
      </c>
      <c r="AC27" s="44">
        <v>12.5</v>
      </c>
      <c r="AD27" s="44">
        <v>12.26</v>
      </c>
      <c r="AE27" s="44">
        <v>12.03</v>
      </c>
      <c r="AF27" s="44">
        <v>11.82</v>
      </c>
      <c r="AG27" s="44">
        <v>11.63</v>
      </c>
      <c r="AH27" s="44">
        <v>11.45</v>
      </c>
      <c r="AI27" s="44">
        <v>11.28</v>
      </c>
      <c r="AJ27" s="44">
        <v>11.13</v>
      </c>
      <c r="AK27" s="44">
        <v>10.98</v>
      </c>
      <c r="AL27" s="44">
        <v>10.85</v>
      </c>
      <c r="AM27" s="44">
        <v>10.72</v>
      </c>
      <c r="AN27" s="44">
        <v>10.6</v>
      </c>
      <c r="AO27" s="44">
        <v>10.49</v>
      </c>
      <c r="AP27" s="44">
        <v>10.39</v>
      </c>
      <c r="AQ27" s="44">
        <v>10.3</v>
      </c>
      <c r="AR27" s="44">
        <v>10.210000000000001</v>
      </c>
      <c r="AS27" s="44">
        <v>10.130000000000001</v>
      </c>
      <c r="AT27" s="44">
        <v>10.050000000000001</v>
      </c>
      <c r="AU27" s="44">
        <v>9.98</v>
      </c>
      <c r="AV27" s="44">
        <v>9.91</v>
      </c>
      <c r="AW27" s="44">
        <v>9.85</v>
      </c>
    </row>
    <row r="28" spans="1:49" x14ac:dyDescent="0.2">
      <c r="A28" s="43">
        <v>17</v>
      </c>
      <c r="B28" s="44"/>
      <c r="C28" s="44"/>
      <c r="D28" s="44"/>
      <c r="E28" s="44"/>
      <c r="F28" s="44"/>
      <c r="G28" s="44"/>
      <c r="H28" s="44"/>
      <c r="I28" s="44"/>
      <c r="J28" s="44"/>
      <c r="K28" s="44"/>
      <c r="L28" s="44"/>
      <c r="M28" s="44">
        <v>22.76</v>
      </c>
      <c r="N28" s="44">
        <v>21.37</v>
      </c>
      <c r="O28" s="44">
        <v>20.190000000000001</v>
      </c>
      <c r="P28" s="44">
        <v>19.16</v>
      </c>
      <c r="Q28" s="44">
        <v>18.27</v>
      </c>
      <c r="R28" s="44">
        <v>17.48</v>
      </c>
      <c r="S28" s="44">
        <v>16.79</v>
      </c>
      <c r="T28" s="44">
        <v>16.170000000000002</v>
      </c>
      <c r="U28" s="44">
        <v>15.61</v>
      </c>
      <c r="V28" s="44">
        <v>15.12</v>
      </c>
      <c r="W28" s="44">
        <v>14.66</v>
      </c>
      <c r="X28" s="44">
        <v>14.25</v>
      </c>
      <c r="Y28" s="44">
        <v>13.88</v>
      </c>
      <c r="Z28" s="44">
        <v>13.54</v>
      </c>
      <c r="AA28" s="44">
        <v>13.23</v>
      </c>
      <c r="AB28" s="44">
        <v>12.94</v>
      </c>
      <c r="AC28" s="44">
        <v>12.67</v>
      </c>
      <c r="AD28" s="44">
        <v>12.43</v>
      </c>
      <c r="AE28" s="44">
        <v>12.2</v>
      </c>
      <c r="AF28" s="44">
        <v>11.99</v>
      </c>
      <c r="AG28" s="44">
        <v>11.8</v>
      </c>
      <c r="AH28" s="44">
        <v>11.62</v>
      </c>
      <c r="AI28" s="44">
        <v>11.45</v>
      </c>
      <c r="AJ28" s="44">
        <v>11.29</v>
      </c>
      <c r="AK28" s="44">
        <v>11.14</v>
      </c>
      <c r="AL28" s="44">
        <v>11.01</v>
      </c>
      <c r="AM28" s="44">
        <v>10.88</v>
      </c>
      <c r="AN28" s="44">
        <v>10.76</v>
      </c>
      <c r="AO28" s="44">
        <v>10.65</v>
      </c>
      <c r="AP28" s="44">
        <v>10.55</v>
      </c>
      <c r="AQ28" s="44">
        <v>10.45</v>
      </c>
      <c r="AR28" s="44">
        <v>10.37</v>
      </c>
      <c r="AS28" s="44">
        <v>10.28</v>
      </c>
      <c r="AT28" s="44">
        <v>10.210000000000001</v>
      </c>
      <c r="AU28" s="44">
        <v>10.14</v>
      </c>
      <c r="AV28" s="44">
        <v>10.07</v>
      </c>
      <c r="AW28" s="44"/>
    </row>
    <row r="29" spans="1:49" x14ac:dyDescent="0.2">
      <c r="A29" s="43">
        <v>18</v>
      </c>
      <c r="B29" s="44"/>
      <c r="C29" s="44"/>
      <c r="D29" s="44"/>
      <c r="E29" s="44"/>
      <c r="F29" s="44"/>
      <c r="G29" s="44"/>
      <c r="H29" s="44"/>
      <c r="I29" s="44"/>
      <c r="J29" s="44"/>
      <c r="K29" s="44"/>
      <c r="L29" s="44"/>
      <c r="M29" s="44">
        <v>23.08</v>
      </c>
      <c r="N29" s="44">
        <v>21.67</v>
      </c>
      <c r="O29" s="44">
        <v>20.46</v>
      </c>
      <c r="P29" s="44">
        <v>19.43</v>
      </c>
      <c r="Q29" s="44">
        <v>18.52</v>
      </c>
      <c r="R29" s="44">
        <v>17.73</v>
      </c>
      <c r="S29" s="44">
        <v>17.02</v>
      </c>
      <c r="T29" s="44">
        <v>16.39</v>
      </c>
      <c r="U29" s="44">
        <v>15.83</v>
      </c>
      <c r="V29" s="44">
        <v>15.33</v>
      </c>
      <c r="W29" s="44">
        <v>14.87</v>
      </c>
      <c r="X29" s="44">
        <v>14.45</v>
      </c>
      <c r="Y29" s="44">
        <v>14.08</v>
      </c>
      <c r="Z29" s="44">
        <v>13.73</v>
      </c>
      <c r="AA29" s="44">
        <v>13.41</v>
      </c>
      <c r="AB29" s="44">
        <v>13.12</v>
      </c>
      <c r="AC29" s="44">
        <v>12.85</v>
      </c>
      <c r="AD29" s="44">
        <v>12.61</v>
      </c>
      <c r="AE29" s="44">
        <v>12.38</v>
      </c>
      <c r="AF29" s="44">
        <v>12.16</v>
      </c>
      <c r="AG29" s="44">
        <v>11.97</v>
      </c>
      <c r="AH29" s="44">
        <v>11.78</v>
      </c>
      <c r="AI29" s="44">
        <v>11.61</v>
      </c>
      <c r="AJ29" s="44">
        <v>11.46</v>
      </c>
      <c r="AK29" s="44">
        <v>11.31</v>
      </c>
      <c r="AL29" s="44">
        <v>11.17</v>
      </c>
      <c r="AM29" s="44">
        <v>11.04</v>
      </c>
      <c r="AN29" s="44">
        <v>10.92</v>
      </c>
      <c r="AO29" s="44">
        <v>10.81</v>
      </c>
      <c r="AP29" s="44">
        <v>10.71</v>
      </c>
      <c r="AQ29" s="44">
        <v>10.62</v>
      </c>
      <c r="AR29" s="44">
        <v>10.53</v>
      </c>
      <c r="AS29" s="44">
        <v>10.45</v>
      </c>
      <c r="AT29" s="44">
        <v>10.37</v>
      </c>
      <c r="AU29" s="44">
        <v>10.3</v>
      </c>
      <c r="AV29" s="44"/>
      <c r="AW29" s="44"/>
    </row>
    <row r="30" spans="1:49" x14ac:dyDescent="0.2">
      <c r="A30" s="43">
        <v>19</v>
      </c>
      <c r="B30" s="44"/>
      <c r="C30" s="44"/>
      <c r="D30" s="44"/>
      <c r="E30" s="44"/>
      <c r="F30" s="44"/>
      <c r="G30" s="44"/>
      <c r="H30" s="44"/>
      <c r="I30" s="44"/>
      <c r="J30" s="44"/>
      <c r="K30" s="44"/>
      <c r="L30" s="44"/>
      <c r="M30" s="44">
        <v>23.39</v>
      </c>
      <c r="N30" s="44">
        <v>21.97</v>
      </c>
      <c r="O30" s="44">
        <v>20.75</v>
      </c>
      <c r="P30" s="44">
        <v>19.7</v>
      </c>
      <c r="Q30" s="44">
        <v>18.78</v>
      </c>
      <c r="R30" s="44">
        <v>17.97</v>
      </c>
      <c r="S30" s="44">
        <v>17.260000000000002</v>
      </c>
      <c r="T30" s="44">
        <v>16.62</v>
      </c>
      <c r="U30" s="44">
        <v>16.05</v>
      </c>
      <c r="V30" s="44">
        <v>15.54</v>
      </c>
      <c r="W30" s="44">
        <v>15.08</v>
      </c>
      <c r="X30" s="44">
        <v>14.66</v>
      </c>
      <c r="Y30" s="44">
        <v>14.28</v>
      </c>
      <c r="Z30" s="44">
        <v>13.93</v>
      </c>
      <c r="AA30" s="44">
        <v>13.6</v>
      </c>
      <c r="AB30" s="44">
        <v>13.31</v>
      </c>
      <c r="AC30" s="44">
        <v>13.04</v>
      </c>
      <c r="AD30" s="44">
        <v>12.79</v>
      </c>
      <c r="AE30" s="44">
        <v>12.55</v>
      </c>
      <c r="AF30" s="44">
        <v>12.34</v>
      </c>
      <c r="AG30" s="44">
        <v>12.14</v>
      </c>
      <c r="AH30" s="44">
        <v>11.96</v>
      </c>
      <c r="AI30" s="44">
        <v>11.78</v>
      </c>
      <c r="AJ30" s="44">
        <v>11.62</v>
      </c>
      <c r="AK30" s="44">
        <v>11.48</v>
      </c>
      <c r="AL30" s="44">
        <v>11.34</v>
      </c>
      <c r="AM30" s="44">
        <v>11.21</v>
      </c>
      <c r="AN30" s="44">
        <v>11.09</v>
      </c>
      <c r="AO30" s="44">
        <v>10.98</v>
      </c>
      <c r="AP30" s="44">
        <v>10.88</v>
      </c>
      <c r="AQ30" s="44">
        <v>10.79</v>
      </c>
      <c r="AR30" s="44">
        <v>10.7</v>
      </c>
      <c r="AS30" s="44">
        <v>10.62</v>
      </c>
      <c r="AT30" s="44">
        <v>10.54</v>
      </c>
      <c r="AU30" s="44"/>
      <c r="AV30" s="44"/>
      <c r="AW30" s="44"/>
    </row>
    <row r="31" spans="1:49" x14ac:dyDescent="0.2">
      <c r="A31" s="43">
        <v>20</v>
      </c>
      <c r="B31" s="44"/>
      <c r="C31" s="44"/>
      <c r="D31" s="44"/>
      <c r="E31" s="44"/>
      <c r="F31" s="44"/>
      <c r="G31" s="44"/>
      <c r="H31" s="44"/>
      <c r="I31" s="44"/>
      <c r="J31" s="44"/>
      <c r="K31" s="44"/>
      <c r="L31" s="44"/>
      <c r="M31" s="44">
        <v>23.72</v>
      </c>
      <c r="N31" s="44">
        <v>22.27</v>
      </c>
      <c r="O31" s="44">
        <v>21.04</v>
      </c>
      <c r="P31" s="44">
        <v>19.97</v>
      </c>
      <c r="Q31" s="44">
        <v>19.04</v>
      </c>
      <c r="R31" s="44">
        <v>18.22</v>
      </c>
      <c r="S31" s="44">
        <v>17.5</v>
      </c>
      <c r="T31" s="44">
        <v>16.86</v>
      </c>
      <c r="U31" s="44">
        <v>16.28</v>
      </c>
      <c r="V31" s="44">
        <v>15.76</v>
      </c>
      <c r="W31" s="44">
        <v>15.29</v>
      </c>
      <c r="X31" s="44">
        <v>14.87</v>
      </c>
      <c r="Y31" s="44">
        <v>14.48</v>
      </c>
      <c r="Z31" s="44">
        <v>14.12</v>
      </c>
      <c r="AA31" s="44">
        <v>13.8</v>
      </c>
      <c r="AB31" s="44">
        <v>13.5</v>
      </c>
      <c r="AC31" s="44">
        <v>13.22</v>
      </c>
      <c r="AD31" s="44">
        <v>12.97</v>
      </c>
      <c r="AE31" s="44">
        <v>12.74</v>
      </c>
      <c r="AF31" s="44">
        <v>12.52</v>
      </c>
      <c r="AG31" s="44">
        <v>12.32</v>
      </c>
      <c r="AH31" s="44">
        <v>12.13</v>
      </c>
      <c r="AI31" s="44">
        <v>11.96</v>
      </c>
      <c r="AJ31" s="44">
        <v>11.8</v>
      </c>
      <c r="AK31" s="44">
        <v>11.65</v>
      </c>
      <c r="AL31" s="44">
        <v>11.51</v>
      </c>
      <c r="AM31" s="44">
        <v>11.38</v>
      </c>
      <c r="AN31" s="44">
        <v>11.27</v>
      </c>
      <c r="AO31" s="44">
        <v>11.16</v>
      </c>
      <c r="AP31" s="44">
        <v>11.05</v>
      </c>
      <c r="AQ31" s="44">
        <v>10.96</v>
      </c>
      <c r="AR31" s="44">
        <v>10.87</v>
      </c>
      <c r="AS31" s="44">
        <v>10.79</v>
      </c>
      <c r="AT31" s="44"/>
      <c r="AU31" s="44"/>
      <c r="AV31" s="44"/>
      <c r="AW31" s="44"/>
    </row>
    <row r="32" spans="1:49" x14ac:dyDescent="0.2">
      <c r="A32" s="43">
        <v>21</v>
      </c>
      <c r="B32" s="44"/>
      <c r="C32" s="44"/>
      <c r="D32" s="44"/>
      <c r="E32" s="44"/>
      <c r="F32" s="44"/>
      <c r="G32" s="44"/>
      <c r="H32" s="44"/>
      <c r="I32" s="44"/>
      <c r="J32" s="44"/>
      <c r="K32" s="44"/>
      <c r="L32" s="44"/>
      <c r="M32" s="44">
        <v>24.05</v>
      </c>
      <c r="N32" s="44">
        <v>22.58</v>
      </c>
      <c r="O32" s="44">
        <v>21.33</v>
      </c>
      <c r="P32" s="44">
        <v>20.25</v>
      </c>
      <c r="Q32" s="44">
        <v>19.309999999999999</v>
      </c>
      <c r="R32" s="44">
        <v>18.48</v>
      </c>
      <c r="S32" s="44">
        <v>17.75</v>
      </c>
      <c r="T32" s="44">
        <v>17.09</v>
      </c>
      <c r="U32" s="44">
        <v>16.510000000000002</v>
      </c>
      <c r="V32" s="44">
        <v>15.98</v>
      </c>
      <c r="W32" s="44">
        <v>15.51</v>
      </c>
      <c r="X32" s="44">
        <v>15.08</v>
      </c>
      <c r="Y32" s="44">
        <v>14.68</v>
      </c>
      <c r="Z32" s="44">
        <v>14.32</v>
      </c>
      <c r="AA32" s="44">
        <v>14</v>
      </c>
      <c r="AB32" s="44">
        <v>13.69</v>
      </c>
      <c r="AC32" s="44">
        <v>13.42</v>
      </c>
      <c r="AD32" s="44">
        <v>13.16</v>
      </c>
      <c r="AE32" s="44">
        <v>12.92</v>
      </c>
      <c r="AF32" s="44">
        <v>12.7</v>
      </c>
      <c r="AG32" s="44">
        <v>12.5</v>
      </c>
      <c r="AH32" s="44">
        <v>12.31</v>
      </c>
      <c r="AI32" s="44">
        <v>12.14</v>
      </c>
      <c r="AJ32" s="44">
        <v>11.98</v>
      </c>
      <c r="AK32" s="44">
        <v>11.83</v>
      </c>
      <c r="AL32" s="44">
        <v>11.69</v>
      </c>
      <c r="AM32" s="44">
        <v>11.56</v>
      </c>
      <c r="AN32" s="44">
        <v>11.44</v>
      </c>
      <c r="AO32" s="44">
        <v>11.33</v>
      </c>
      <c r="AP32" s="44">
        <v>11.23</v>
      </c>
      <c r="AQ32" s="44">
        <v>11.14</v>
      </c>
      <c r="AR32" s="44">
        <v>11.05</v>
      </c>
      <c r="AS32" s="44"/>
      <c r="AT32" s="44"/>
      <c r="AU32" s="44"/>
      <c r="AV32" s="44"/>
      <c r="AW32" s="44"/>
    </row>
    <row r="33" spans="1:49" x14ac:dyDescent="0.2">
      <c r="A33" s="43">
        <v>22</v>
      </c>
      <c r="B33" s="44"/>
      <c r="C33" s="44"/>
      <c r="D33" s="44"/>
      <c r="E33" s="44"/>
      <c r="F33" s="44"/>
      <c r="G33" s="44"/>
      <c r="H33" s="44"/>
      <c r="I33" s="44"/>
      <c r="J33" s="44"/>
      <c r="K33" s="44"/>
      <c r="L33" s="44"/>
      <c r="M33" s="44">
        <v>24.38</v>
      </c>
      <c r="N33" s="44">
        <v>22.89</v>
      </c>
      <c r="O33" s="44">
        <v>21.62</v>
      </c>
      <c r="P33" s="44">
        <v>20.53</v>
      </c>
      <c r="Q33" s="44">
        <v>19.57</v>
      </c>
      <c r="R33" s="44">
        <v>18.739999999999998</v>
      </c>
      <c r="S33" s="44">
        <v>17.989999999999998</v>
      </c>
      <c r="T33" s="44">
        <v>17.329999999999998</v>
      </c>
      <c r="U33" s="44">
        <v>16.739999999999998</v>
      </c>
      <c r="V33" s="44">
        <v>16.21</v>
      </c>
      <c r="W33" s="44">
        <v>15.73</v>
      </c>
      <c r="X33" s="44">
        <v>15.29</v>
      </c>
      <c r="Y33" s="44">
        <v>14.89</v>
      </c>
      <c r="Z33" s="44">
        <v>14.53</v>
      </c>
      <c r="AA33" s="44">
        <v>14.2</v>
      </c>
      <c r="AB33" s="44">
        <v>13.89</v>
      </c>
      <c r="AC33" s="44">
        <v>13.61</v>
      </c>
      <c r="AD33" s="44">
        <v>13.35</v>
      </c>
      <c r="AE33" s="44">
        <v>13.11</v>
      </c>
      <c r="AF33" s="44">
        <v>12.89</v>
      </c>
      <c r="AG33" s="44">
        <v>12.69</v>
      </c>
      <c r="AH33" s="44">
        <v>12.5</v>
      </c>
      <c r="AI33" s="44">
        <v>12.32</v>
      </c>
      <c r="AJ33" s="44">
        <v>12.16</v>
      </c>
      <c r="AK33" s="44">
        <v>12.01</v>
      </c>
      <c r="AL33" s="44">
        <v>11.87</v>
      </c>
      <c r="AM33" s="44">
        <v>11.74</v>
      </c>
      <c r="AN33" s="44">
        <v>11.63</v>
      </c>
      <c r="AO33" s="44">
        <v>11.52</v>
      </c>
      <c r="AP33" s="44">
        <v>11.42</v>
      </c>
      <c r="AQ33" s="44">
        <v>11.32</v>
      </c>
      <c r="AR33" s="44"/>
      <c r="AS33" s="44"/>
      <c r="AT33" s="44"/>
      <c r="AU33" s="44"/>
      <c r="AV33" s="44"/>
      <c r="AW33" s="44"/>
    </row>
    <row r="34" spans="1:49" x14ac:dyDescent="0.2">
      <c r="A34" s="43">
        <v>23</v>
      </c>
      <c r="B34" s="44"/>
      <c r="C34" s="44"/>
      <c r="D34" s="44"/>
      <c r="E34" s="44"/>
      <c r="F34" s="44"/>
      <c r="G34" s="44"/>
      <c r="H34" s="44"/>
      <c r="I34" s="44"/>
      <c r="J34" s="44"/>
      <c r="K34" s="44"/>
      <c r="L34" s="44"/>
      <c r="M34" s="44">
        <v>24.71</v>
      </c>
      <c r="N34" s="44">
        <v>23.21</v>
      </c>
      <c r="O34" s="44">
        <v>21.92</v>
      </c>
      <c r="P34" s="44">
        <v>20.81</v>
      </c>
      <c r="Q34" s="44">
        <v>19.84</v>
      </c>
      <c r="R34" s="44">
        <v>18.989999999999998</v>
      </c>
      <c r="S34" s="44">
        <v>18.239999999999998</v>
      </c>
      <c r="T34" s="44">
        <v>17.57</v>
      </c>
      <c r="U34" s="44">
        <v>16.97</v>
      </c>
      <c r="V34" s="44">
        <v>16.43</v>
      </c>
      <c r="W34" s="44">
        <v>15.95</v>
      </c>
      <c r="X34" s="44">
        <v>15.5</v>
      </c>
      <c r="Y34" s="44">
        <v>15.1</v>
      </c>
      <c r="Z34" s="44">
        <v>14.73</v>
      </c>
      <c r="AA34" s="44">
        <v>14.4</v>
      </c>
      <c r="AB34" s="44">
        <v>14.09</v>
      </c>
      <c r="AC34" s="44">
        <v>13.8</v>
      </c>
      <c r="AD34" s="44">
        <v>13.54</v>
      </c>
      <c r="AE34" s="44">
        <v>13.3</v>
      </c>
      <c r="AF34" s="44">
        <v>13.08</v>
      </c>
      <c r="AG34" s="44">
        <v>12.87</v>
      </c>
      <c r="AH34" s="44">
        <v>12.68</v>
      </c>
      <c r="AI34" s="44">
        <v>12.51</v>
      </c>
      <c r="AJ34" s="44">
        <v>12.35</v>
      </c>
      <c r="AK34" s="44">
        <v>12.2</v>
      </c>
      <c r="AL34" s="44">
        <v>12.06</v>
      </c>
      <c r="AM34" s="44">
        <v>11.93</v>
      </c>
      <c r="AN34" s="44">
        <v>11.81</v>
      </c>
      <c r="AO34" s="44">
        <v>11.71</v>
      </c>
      <c r="AP34" s="44">
        <v>11.6</v>
      </c>
      <c r="AQ34" s="44"/>
      <c r="AR34" s="44"/>
      <c r="AS34" s="44"/>
      <c r="AT34" s="44"/>
      <c r="AU34" s="44"/>
      <c r="AV34" s="44"/>
      <c r="AW34" s="44"/>
    </row>
    <row r="35" spans="1:49" x14ac:dyDescent="0.2">
      <c r="A35" s="43">
        <v>24</v>
      </c>
      <c r="B35" s="44"/>
      <c r="C35" s="44"/>
      <c r="D35" s="44"/>
      <c r="E35" s="44"/>
      <c r="F35" s="44"/>
      <c r="G35" s="44"/>
      <c r="H35" s="44"/>
      <c r="I35" s="44"/>
      <c r="J35" s="44"/>
      <c r="K35" s="44"/>
      <c r="L35" s="44"/>
      <c r="M35" s="44">
        <v>25.05</v>
      </c>
      <c r="N35" s="44">
        <v>23.52</v>
      </c>
      <c r="O35" s="44">
        <v>22.22</v>
      </c>
      <c r="P35" s="44">
        <v>21.1</v>
      </c>
      <c r="Q35" s="44">
        <v>20.12</v>
      </c>
      <c r="R35" s="44">
        <v>19.260000000000002</v>
      </c>
      <c r="S35" s="44">
        <v>18.489999999999998</v>
      </c>
      <c r="T35" s="44">
        <v>17.82</v>
      </c>
      <c r="U35" s="44">
        <v>17.21</v>
      </c>
      <c r="V35" s="44">
        <v>16.66</v>
      </c>
      <c r="W35" s="44">
        <v>16.170000000000002</v>
      </c>
      <c r="X35" s="44">
        <v>15.72</v>
      </c>
      <c r="Y35" s="44">
        <v>15.31</v>
      </c>
      <c r="Z35" s="44">
        <v>14.94</v>
      </c>
      <c r="AA35" s="44">
        <v>14.6</v>
      </c>
      <c r="AB35" s="44">
        <v>14.29</v>
      </c>
      <c r="AC35" s="44">
        <v>14</v>
      </c>
      <c r="AD35" s="44">
        <v>13.74</v>
      </c>
      <c r="AE35" s="44">
        <v>13.5</v>
      </c>
      <c r="AF35" s="44">
        <v>13.27</v>
      </c>
      <c r="AG35" s="44">
        <v>13.07</v>
      </c>
      <c r="AH35" s="44">
        <v>12.88</v>
      </c>
      <c r="AI35" s="44">
        <v>12.7</v>
      </c>
      <c r="AJ35" s="44">
        <v>12.54</v>
      </c>
      <c r="AK35" s="44">
        <v>12.39</v>
      </c>
      <c r="AL35" s="44">
        <v>12.25</v>
      </c>
      <c r="AM35" s="44">
        <v>12.13</v>
      </c>
      <c r="AN35" s="44">
        <v>12.01</v>
      </c>
      <c r="AO35" s="44">
        <v>11.9</v>
      </c>
      <c r="AP35" s="44"/>
      <c r="AQ35" s="44"/>
      <c r="AR35" s="44"/>
      <c r="AS35" s="44"/>
      <c r="AT35" s="44"/>
      <c r="AU35" s="44"/>
      <c r="AV35" s="44"/>
      <c r="AW35" s="44"/>
    </row>
    <row r="36" spans="1:49" x14ac:dyDescent="0.2">
      <c r="A36" s="43">
        <v>25</v>
      </c>
      <c r="B36" s="44"/>
      <c r="C36" s="44"/>
      <c r="D36" s="44"/>
      <c r="E36" s="44"/>
      <c r="F36" s="44"/>
      <c r="G36" s="44"/>
      <c r="H36" s="44"/>
      <c r="I36" s="44"/>
      <c r="J36" s="44"/>
      <c r="K36" s="44"/>
      <c r="L36" s="44"/>
      <c r="M36" s="44">
        <v>25.39</v>
      </c>
      <c r="N36" s="44">
        <v>23.84</v>
      </c>
      <c r="O36" s="44">
        <v>22.52</v>
      </c>
      <c r="P36" s="44">
        <v>21.38</v>
      </c>
      <c r="Q36" s="44">
        <v>20.39</v>
      </c>
      <c r="R36" s="44">
        <v>19.52</v>
      </c>
      <c r="S36" s="44">
        <v>18.75</v>
      </c>
      <c r="T36" s="44">
        <v>18.059999999999999</v>
      </c>
      <c r="U36" s="44">
        <v>17.45</v>
      </c>
      <c r="V36" s="44">
        <v>16.89</v>
      </c>
      <c r="W36" s="44">
        <v>16.39</v>
      </c>
      <c r="X36" s="44">
        <v>15.94</v>
      </c>
      <c r="Y36" s="44">
        <v>15.53</v>
      </c>
      <c r="Z36" s="44">
        <v>15.15</v>
      </c>
      <c r="AA36" s="44">
        <v>14.81</v>
      </c>
      <c r="AB36" s="44">
        <v>14.5</v>
      </c>
      <c r="AC36" s="44">
        <v>14.21</v>
      </c>
      <c r="AD36" s="44">
        <v>13.94</v>
      </c>
      <c r="AE36" s="44">
        <v>13.7</v>
      </c>
      <c r="AF36" s="44">
        <v>13.47</v>
      </c>
      <c r="AG36" s="44">
        <v>13.26</v>
      </c>
      <c r="AH36" s="44">
        <v>13.07</v>
      </c>
      <c r="AI36" s="44">
        <v>12.9</v>
      </c>
      <c r="AJ36" s="44">
        <v>12.74</v>
      </c>
      <c r="AK36" s="44">
        <v>12.59</v>
      </c>
      <c r="AL36" s="44">
        <v>12.45</v>
      </c>
      <c r="AM36" s="44">
        <v>12.32</v>
      </c>
      <c r="AN36" s="44">
        <v>12.21</v>
      </c>
      <c r="AO36" s="44"/>
      <c r="AP36" s="44"/>
      <c r="AQ36" s="44"/>
      <c r="AR36" s="44"/>
      <c r="AS36" s="44"/>
      <c r="AT36" s="44"/>
      <c r="AU36" s="44"/>
      <c r="AV36" s="44"/>
      <c r="AW36" s="44"/>
    </row>
    <row r="37" spans="1:49" x14ac:dyDescent="0.2">
      <c r="A37" s="43">
        <v>26</v>
      </c>
      <c r="B37" s="44"/>
      <c r="C37" s="44"/>
      <c r="D37" s="44"/>
      <c r="E37" s="44"/>
      <c r="F37" s="44"/>
      <c r="G37" s="44"/>
      <c r="H37" s="44"/>
      <c r="I37" s="44"/>
      <c r="J37" s="44"/>
      <c r="K37" s="44"/>
      <c r="L37" s="44"/>
      <c r="M37" s="44">
        <v>25.73</v>
      </c>
      <c r="N37" s="44">
        <v>24.17</v>
      </c>
      <c r="O37" s="44">
        <v>22.83</v>
      </c>
      <c r="P37" s="44">
        <v>21.68</v>
      </c>
      <c r="Q37" s="44">
        <v>20.67</v>
      </c>
      <c r="R37" s="44">
        <v>19.79</v>
      </c>
      <c r="S37" s="44">
        <v>19.010000000000002</v>
      </c>
      <c r="T37" s="44">
        <v>18.309999999999999</v>
      </c>
      <c r="U37" s="44">
        <v>17.690000000000001</v>
      </c>
      <c r="V37" s="44">
        <v>17.13</v>
      </c>
      <c r="W37" s="44">
        <v>16.63</v>
      </c>
      <c r="X37" s="44">
        <v>16.170000000000002</v>
      </c>
      <c r="Y37" s="44">
        <v>15.75</v>
      </c>
      <c r="Z37" s="44">
        <v>15.37</v>
      </c>
      <c r="AA37" s="44">
        <v>15.02</v>
      </c>
      <c r="AB37" s="44">
        <v>14.71</v>
      </c>
      <c r="AC37" s="44">
        <v>14.42</v>
      </c>
      <c r="AD37" s="44">
        <v>14.15</v>
      </c>
      <c r="AE37" s="44">
        <v>13.9</v>
      </c>
      <c r="AF37" s="44">
        <v>13.68</v>
      </c>
      <c r="AG37" s="44">
        <v>13.47</v>
      </c>
      <c r="AH37" s="44">
        <v>13.28</v>
      </c>
      <c r="AI37" s="44">
        <v>13.1</v>
      </c>
      <c r="AJ37" s="44">
        <v>12.94</v>
      </c>
      <c r="AK37" s="44">
        <v>12.79</v>
      </c>
      <c r="AL37" s="44">
        <v>12.66</v>
      </c>
      <c r="AM37" s="44">
        <v>12.53</v>
      </c>
      <c r="AN37" s="44"/>
      <c r="AO37" s="44"/>
      <c r="AP37" s="44"/>
      <c r="AQ37" s="44"/>
      <c r="AR37" s="44"/>
      <c r="AS37" s="44"/>
      <c r="AT37" s="44"/>
      <c r="AU37" s="44"/>
      <c r="AV37" s="44"/>
      <c r="AW37" s="44"/>
    </row>
    <row r="38" spans="1:49" x14ac:dyDescent="0.2">
      <c r="A38" s="43">
        <v>27</v>
      </c>
      <c r="B38" s="44"/>
      <c r="C38" s="44"/>
      <c r="D38" s="44"/>
      <c r="E38" s="44"/>
      <c r="F38" s="44"/>
      <c r="G38" s="44"/>
      <c r="H38" s="44"/>
      <c r="I38" s="44"/>
      <c r="J38" s="44"/>
      <c r="K38" s="44"/>
      <c r="L38" s="44"/>
      <c r="M38" s="44">
        <v>26.08</v>
      </c>
      <c r="N38" s="44">
        <v>24.49</v>
      </c>
      <c r="O38" s="44">
        <v>23.14</v>
      </c>
      <c r="P38" s="44">
        <v>21.97</v>
      </c>
      <c r="Q38" s="44">
        <v>20.96</v>
      </c>
      <c r="R38" s="44">
        <v>20.059999999999999</v>
      </c>
      <c r="S38" s="44">
        <v>19.27</v>
      </c>
      <c r="T38" s="44">
        <v>18.57</v>
      </c>
      <c r="U38" s="44">
        <v>17.940000000000001</v>
      </c>
      <c r="V38" s="44">
        <v>17.37</v>
      </c>
      <c r="W38" s="44">
        <v>16.86</v>
      </c>
      <c r="X38" s="44">
        <v>16.399999999999999</v>
      </c>
      <c r="Y38" s="44">
        <v>15.97</v>
      </c>
      <c r="Z38" s="44">
        <v>15.59</v>
      </c>
      <c r="AA38" s="44">
        <v>15.24</v>
      </c>
      <c r="AB38" s="44">
        <v>14.92</v>
      </c>
      <c r="AC38" s="44">
        <v>14.63</v>
      </c>
      <c r="AD38" s="44">
        <v>14.36</v>
      </c>
      <c r="AE38" s="44">
        <v>14.11</v>
      </c>
      <c r="AF38" s="44">
        <v>13.89</v>
      </c>
      <c r="AG38" s="44">
        <v>13.68</v>
      </c>
      <c r="AH38" s="44">
        <v>13.49</v>
      </c>
      <c r="AI38" s="44">
        <v>13.32</v>
      </c>
      <c r="AJ38" s="44">
        <v>13.15</v>
      </c>
      <c r="AK38" s="44">
        <v>13.01</v>
      </c>
      <c r="AL38" s="44">
        <v>12.87</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c r="K39" s="44"/>
      <c r="L39" s="44"/>
      <c r="M39" s="44">
        <v>26.43</v>
      </c>
      <c r="N39" s="44">
        <v>24.83</v>
      </c>
      <c r="O39" s="44">
        <v>23.46</v>
      </c>
      <c r="P39" s="44">
        <v>22.27</v>
      </c>
      <c r="Q39" s="44">
        <v>21.24</v>
      </c>
      <c r="R39" s="44">
        <v>20.34</v>
      </c>
      <c r="S39" s="44">
        <v>19.54</v>
      </c>
      <c r="T39" s="44">
        <v>18.82</v>
      </c>
      <c r="U39" s="44">
        <v>18.190000000000001</v>
      </c>
      <c r="V39" s="44">
        <v>17.61</v>
      </c>
      <c r="W39" s="44">
        <v>17.100000000000001</v>
      </c>
      <c r="X39" s="44">
        <v>16.63</v>
      </c>
      <c r="Y39" s="44">
        <v>16.2</v>
      </c>
      <c r="Z39" s="44">
        <v>15.82</v>
      </c>
      <c r="AA39" s="44">
        <v>15.46</v>
      </c>
      <c r="AB39" s="44">
        <v>15.14</v>
      </c>
      <c r="AC39" s="44">
        <v>14.85</v>
      </c>
      <c r="AD39" s="44">
        <v>14.58</v>
      </c>
      <c r="AE39" s="44">
        <v>14.33</v>
      </c>
      <c r="AF39" s="44">
        <v>14.11</v>
      </c>
      <c r="AG39" s="44">
        <v>13.9</v>
      </c>
      <c r="AH39" s="44">
        <v>13.71</v>
      </c>
      <c r="AI39" s="44">
        <v>13.53</v>
      </c>
      <c r="AJ39" s="44">
        <v>13.37</v>
      </c>
      <c r="AK39" s="44">
        <v>13.22</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c r="K40" s="44"/>
      <c r="L40" s="44"/>
      <c r="M40" s="44">
        <v>26.79</v>
      </c>
      <c r="N40" s="44">
        <v>25.16</v>
      </c>
      <c r="O40" s="44">
        <v>23.78</v>
      </c>
      <c r="P40" s="44">
        <v>22.58</v>
      </c>
      <c r="Q40" s="44">
        <v>21.53</v>
      </c>
      <c r="R40" s="44">
        <v>20.62</v>
      </c>
      <c r="S40" s="44">
        <v>19.809999999999999</v>
      </c>
      <c r="T40" s="44">
        <v>19.09</v>
      </c>
      <c r="U40" s="44">
        <v>18.440000000000001</v>
      </c>
      <c r="V40" s="44">
        <v>17.86</v>
      </c>
      <c r="W40" s="44">
        <v>17.34</v>
      </c>
      <c r="X40" s="44">
        <v>16.87</v>
      </c>
      <c r="Y40" s="44">
        <v>16.440000000000001</v>
      </c>
      <c r="Z40" s="44">
        <v>16.05</v>
      </c>
      <c r="AA40" s="44">
        <v>15.69</v>
      </c>
      <c r="AB40" s="44">
        <v>15.37</v>
      </c>
      <c r="AC40" s="44">
        <v>15.08</v>
      </c>
      <c r="AD40" s="44">
        <v>14.81</v>
      </c>
      <c r="AE40" s="44">
        <v>14.56</v>
      </c>
      <c r="AF40" s="44">
        <v>14.33</v>
      </c>
      <c r="AG40" s="44">
        <v>14.13</v>
      </c>
      <c r="AH40" s="44">
        <v>13.94</v>
      </c>
      <c r="AI40" s="44">
        <v>13.76</v>
      </c>
      <c r="AJ40" s="44">
        <v>13.6</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c r="K41" s="44"/>
      <c r="L41" s="44"/>
      <c r="M41" s="44">
        <v>27.15</v>
      </c>
      <c r="N41" s="44">
        <v>25.51</v>
      </c>
      <c r="O41" s="44">
        <v>24.1</v>
      </c>
      <c r="P41" s="44">
        <v>22.89</v>
      </c>
      <c r="Q41" s="44">
        <v>21.83</v>
      </c>
      <c r="R41" s="44">
        <v>20.9</v>
      </c>
      <c r="S41" s="44">
        <v>20.079999999999998</v>
      </c>
      <c r="T41" s="44">
        <v>19.350000000000001</v>
      </c>
      <c r="U41" s="44">
        <v>18.7</v>
      </c>
      <c r="V41" s="44">
        <v>18.12</v>
      </c>
      <c r="W41" s="44">
        <v>17.59</v>
      </c>
      <c r="X41" s="44">
        <v>17.11</v>
      </c>
      <c r="Y41" s="44">
        <v>16.68</v>
      </c>
      <c r="Z41" s="44">
        <v>16.29</v>
      </c>
      <c r="AA41" s="44">
        <v>15.93</v>
      </c>
      <c r="AB41" s="44">
        <v>15.61</v>
      </c>
      <c r="AC41" s="44">
        <v>15.31</v>
      </c>
      <c r="AD41" s="44">
        <v>15.04</v>
      </c>
      <c r="AE41" s="44">
        <v>14.79</v>
      </c>
      <c r="AF41" s="44">
        <v>14.57</v>
      </c>
      <c r="AG41" s="44">
        <v>14.36</v>
      </c>
      <c r="AH41" s="44">
        <v>14.17</v>
      </c>
      <c r="AI41" s="44">
        <v>14</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c r="K42" s="44"/>
      <c r="L42" s="44"/>
      <c r="M42" s="44">
        <v>27.52</v>
      </c>
      <c r="N42" s="44">
        <v>25.85</v>
      </c>
      <c r="O42" s="44">
        <v>24.43</v>
      </c>
      <c r="P42" s="44">
        <v>23.2</v>
      </c>
      <c r="Q42" s="44">
        <v>22.13</v>
      </c>
      <c r="R42" s="44">
        <v>21.19</v>
      </c>
      <c r="S42" s="44">
        <v>20.36</v>
      </c>
      <c r="T42" s="44">
        <v>19.62</v>
      </c>
      <c r="U42" s="44">
        <v>18.97</v>
      </c>
      <c r="V42" s="44">
        <v>18.37</v>
      </c>
      <c r="W42" s="44">
        <v>17.84</v>
      </c>
      <c r="X42" s="44">
        <v>17.36</v>
      </c>
      <c r="Y42" s="44">
        <v>16.93</v>
      </c>
      <c r="Z42" s="44">
        <v>16.53</v>
      </c>
      <c r="AA42" s="44">
        <v>16.18</v>
      </c>
      <c r="AB42" s="44">
        <v>15.85</v>
      </c>
      <c r="AC42" s="44">
        <v>15.55</v>
      </c>
      <c r="AD42" s="44">
        <v>15.28</v>
      </c>
      <c r="AE42" s="44">
        <v>15.04</v>
      </c>
      <c r="AF42" s="44">
        <v>14.81</v>
      </c>
      <c r="AG42" s="44">
        <v>14.6</v>
      </c>
      <c r="AH42" s="44">
        <v>14.42</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c r="K43" s="44"/>
      <c r="L43" s="44"/>
      <c r="M43" s="44">
        <v>27.89</v>
      </c>
      <c r="N43" s="44">
        <v>26.2</v>
      </c>
      <c r="O43" s="44">
        <v>24.76</v>
      </c>
      <c r="P43" s="44">
        <v>23.52</v>
      </c>
      <c r="Q43" s="44">
        <v>22.44</v>
      </c>
      <c r="R43" s="44">
        <v>21.49</v>
      </c>
      <c r="S43" s="44">
        <v>20.65</v>
      </c>
      <c r="T43" s="44">
        <v>19.899999999999999</v>
      </c>
      <c r="U43" s="44">
        <v>19.239999999999998</v>
      </c>
      <c r="V43" s="44">
        <v>18.64</v>
      </c>
      <c r="W43" s="44">
        <v>18.100000000000001</v>
      </c>
      <c r="X43" s="44">
        <v>17.62</v>
      </c>
      <c r="Y43" s="44">
        <v>17.18</v>
      </c>
      <c r="Z43" s="44">
        <v>16.79</v>
      </c>
      <c r="AA43" s="44">
        <v>16.43</v>
      </c>
      <c r="AB43" s="44">
        <v>16.100000000000001</v>
      </c>
      <c r="AC43" s="44">
        <v>15.81</v>
      </c>
      <c r="AD43" s="44">
        <v>15.54</v>
      </c>
      <c r="AE43" s="44">
        <v>15.29</v>
      </c>
      <c r="AF43" s="44">
        <v>15.06</v>
      </c>
      <c r="AG43" s="44">
        <v>14.86</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c r="K44" s="44"/>
      <c r="L44" s="44"/>
      <c r="M44" s="44">
        <v>28.27</v>
      </c>
      <c r="N44" s="44">
        <v>26.56</v>
      </c>
      <c r="O44" s="44">
        <v>25.1</v>
      </c>
      <c r="P44" s="44">
        <v>23.84</v>
      </c>
      <c r="Q44" s="44">
        <v>22.74</v>
      </c>
      <c r="R44" s="44">
        <v>21.78</v>
      </c>
      <c r="S44" s="44">
        <v>20.94</v>
      </c>
      <c r="T44" s="44">
        <v>20.18</v>
      </c>
      <c r="U44" s="44">
        <v>19.510000000000002</v>
      </c>
      <c r="V44" s="44">
        <v>18.91</v>
      </c>
      <c r="W44" s="44">
        <v>18.37</v>
      </c>
      <c r="X44" s="44">
        <v>17.89</v>
      </c>
      <c r="Y44" s="44">
        <v>17.45</v>
      </c>
      <c r="Z44" s="44">
        <v>17.05</v>
      </c>
      <c r="AA44" s="44">
        <v>16.690000000000001</v>
      </c>
      <c r="AB44" s="44">
        <v>16.37</v>
      </c>
      <c r="AC44" s="44">
        <v>16.07</v>
      </c>
      <c r="AD44" s="44">
        <v>15.8</v>
      </c>
      <c r="AE44" s="44">
        <v>15.55</v>
      </c>
      <c r="AF44" s="44">
        <v>15.33</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c r="K45" s="44"/>
      <c r="L45" s="44"/>
      <c r="M45" s="44">
        <v>28.65</v>
      </c>
      <c r="N45" s="44">
        <v>26.92</v>
      </c>
      <c r="O45" s="44">
        <v>25.44</v>
      </c>
      <c r="P45" s="44">
        <v>24.17</v>
      </c>
      <c r="Q45" s="44">
        <v>23.06</v>
      </c>
      <c r="R45" s="44">
        <v>22.09</v>
      </c>
      <c r="S45" s="44">
        <v>21.23</v>
      </c>
      <c r="T45" s="44">
        <v>20.47</v>
      </c>
      <c r="U45" s="44">
        <v>19.8</v>
      </c>
      <c r="V45" s="44">
        <v>19.190000000000001</v>
      </c>
      <c r="W45" s="44">
        <v>18.649999999999999</v>
      </c>
      <c r="X45" s="44">
        <v>18.16</v>
      </c>
      <c r="Y45" s="44">
        <v>17.72</v>
      </c>
      <c r="Z45" s="44">
        <v>17.32</v>
      </c>
      <c r="AA45" s="44">
        <v>16.96</v>
      </c>
      <c r="AB45" s="44">
        <v>16.64</v>
      </c>
      <c r="AC45" s="44">
        <v>16.34</v>
      </c>
      <c r="AD45" s="44">
        <v>16.07</v>
      </c>
      <c r="AE45" s="44">
        <v>15.82</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c r="K46" s="44"/>
      <c r="L46" s="44"/>
      <c r="M46" s="44">
        <v>29.03</v>
      </c>
      <c r="N46" s="44">
        <v>27.28</v>
      </c>
      <c r="O46" s="44">
        <v>25.79</v>
      </c>
      <c r="P46" s="44">
        <v>24.5</v>
      </c>
      <c r="Q46" s="44">
        <v>23.38</v>
      </c>
      <c r="R46" s="44">
        <v>22.4</v>
      </c>
      <c r="S46" s="44">
        <v>21.54</v>
      </c>
      <c r="T46" s="44">
        <v>20.77</v>
      </c>
      <c r="U46" s="44">
        <v>20.09</v>
      </c>
      <c r="V46" s="44">
        <v>19.48</v>
      </c>
      <c r="W46" s="44">
        <v>18.940000000000001</v>
      </c>
      <c r="X46" s="44">
        <v>18.45</v>
      </c>
      <c r="Y46" s="44">
        <v>18.010000000000002</v>
      </c>
      <c r="Z46" s="44">
        <v>17.61</v>
      </c>
      <c r="AA46" s="44">
        <v>17.25</v>
      </c>
      <c r="AB46" s="44">
        <v>16.920000000000002</v>
      </c>
      <c r="AC46" s="44">
        <v>16.63</v>
      </c>
      <c r="AD46" s="44">
        <v>16.36</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c r="K47" s="44"/>
      <c r="L47" s="44"/>
      <c r="M47" s="44">
        <v>29.43</v>
      </c>
      <c r="N47" s="44">
        <v>27.66</v>
      </c>
      <c r="O47" s="44">
        <v>26.15</v>
      </c>
      <c r="P47" s="44">
        <v>24.84</v>
      </c>
      <c r="Q47" s="44">
        <v>23.71</v>
      </c>
      <c r="R47" s="44">
        <v>22.72</v>
      </c>
      <c r="S47" s="44">
        <v>21.85</v>
      </c>
      <c r="T47" s="44">
        <v>21.08</v>
      </c>
      <c r="U47" s="44">
        <v>20.399999999999999</v>
      </c>
      <c r="V47" s="44">
        <v>19.79</v>
      </c>
      <c r="W47" s="44">
        <v>19.239999999999998</v>
      </c>
      <c r="X47" s="44">
        <v>18.75</v>
      </c>
      <c r="Y47" s="44">
        <v>18.309999999999999</v>
      </c>
      <c r="Z47" s="44">
        <v>17.91</v>
      </c>
      <c r="AA47" s="44">
        <v>17.55</v>
      </c>
      <c r="AB47" s="44">
        <v>17.22</v>
      </c>
      <c r="AC47" s="44">
        <v>16.920000000000002</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c r="K48" s="44"/>
      <c r="L48" s="44"/>
      <c r="M48" s="44">
        <v>29.83</v>
      </c>
      <c r="N48" s="44">
        <v>28.04</v>
      </c>
      <c r="O48" s="44">
        <v>26.51</v>
      </c>
      <c r="P48" s="44">
        <v>25.2</v>
      </c>
      <c r="Q48" s="44">
        <v>24.06</v>
      </c>
      <c r="R48" s="44">
        <v>23.06</v>
      </c>
      <c r="S48" s="44">
        <v>22.18</v>
      </c>
      <c r="T48" s="44">
        <v>21.41</v>
      </c>
      <c r="U48" s="44">
        <v>20.72</v>
      </c>
      <c r="V48" s="44">
        <v>20.100000000000001</v>
      </c>
      <c r="W48" s="44">
        <v>19.55</v>
      </c>
      <c r="X48" s="44">
        <v>19.059999999999999</v>
      </c>
      <c r="Y48" s="44">
        <v>18.62</v>
      </c>
      <c r="Z48" s="44">
        <v>18.22</v>
      </c>
      <c r="AA48" s="44">
        <v>17.86</v>
      </c>
      <c r="AB48" s="44">
        <v>17.53</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c r="K49" s="44"/>
      <c r="L49" s="44"/>
      <c r="M49" s="44">
        <v>30.24</v>
      </c>
      <c r="N49" s="44">
        <v>28.43</v>
      </c>
      <c r="O49" s="44">
        <v>26.89</v>
      </c>
      <c r="P49" s="44">
        <v>25.56</v>
      </c>
      <c r="Q49" s="44">
        <v>24.41</v>
      </c>
      <c r="R49" s="44">
        <v>23.41</v>
      </c>
      <c r="S49" s="44">
        <v>22.52</v>
      </c>
      <c r="T49" s="44">
        <v>21.74</v>
      </c>
      <c r="U49" s="44">
        <v>21.05</v>
      </c>
      <c r="V49" s="44">
        <v>20.440000000000001</v>
      </c>
      <c r="W49" s="44">
        <v>19.89</v>
      </c>
      <c r="X49" s="44">
        <v>19.39</v>
      </c>
      <c r="Y49" s="44">
        <v>18.95</v>
      </c>
      <c r="Z49" s="44">
        <v>18.55</v>
      </c>
      <c r="AA49" s="44">
        <v>18.190000000000001</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c r="K50" s="44"/>
      <c r="L50" s="44"/>
      <c r="M50" s="44">
        <v>30.67</v>
      </c>
      <c r="N50" s="44">
        <v>28.84</v>
      </c>
      <c r="O50" s="44">
        <v>27.28</v>
      </c>
      <c r="P50" s="44">
        <v>25.95</v>
      </c>
      <c r="Q50" s="44">
        <v>24.79</v>
      </c>
      <c r="R50" s="44">
        <v>23.77</v>
      </c>
      <c r="S50" s="44">
        <v>22.88</v>
      </c>
      <c r="T50" s="44">
        <v>22.1</v>
      </c>
      <c r="U50" s="44">
        <v>21.41</v>
      </c>
      <c r="V50" s="44">
        <v>20.79</v>
      </c>
      <c r="W50" s="44">
        <v>20.239999999999998</v>
      </c>
      <c r="X50" s="44">
        <v>19.739999999999998</v>
      </c>
      <c r="Y50" s="44">
        <v>19.3</v>
      </c>
      <c r="Z50" s="44">
        <v>18.899999999999999</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c r="K51" s="44"/>
      <c r="L51" s="44"/>
      <c r="M51" s="44">
        <v>31.11</v>
      </c>
      <c r="N51" s="44">
        <v>29.27</v>
      </c>
      <c r="O51" s="44">
        <v>27.69</v>
      </c>
      <c r="P51" s="44">
        <v>26.34</v>
      </c>
      <c r="Q51" s="44">
        <v>25.18</v>
      </c>
      <c r="R51" s="44">
        <v>24.16</v>
      </c>
      <c r="S51" s="44">
        <v>23.26</v>
      </c>
      <c r="T51" s="44">
        <v>22.48</v>
      </c>
      <c r="U51" s="44">
        <v>21.78</v>
      </c>
      <c r="V51" s="44">
        <v>21.16</v>
      </c>
      <c r="W51" s="44">
        <v>20.61</v>
      </c>
      <c r="X51" s="44">
        <v>20.11</v>
      </c>
      <c r="Y51" s="44">
        <v>19.670000000000002</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c r="K52" s="44"/>
      <c r="L52" s="44"/>
      <c r="M52" s="44">
        <v>31.57</v>
      </c>
      <c r="N52" s="44">
        <v>29.71</v>
      </c>
      <c r="O52" s="44">
        <v>28.12</v>
      </c>
      <c r="P52" s="44">
        <v>26.76</v>
      </c>
      <c r="Q52" s="44">
        <v>25.59</v>
      </c>
      <c r="R52" s="44">
        <v>24.56</v>
      </c>
      <c r="S52" s="44">
        <v>23.66</v>
      </c>
      <c r="T52" s="44">
        <v>22.87</v>
      </c>
      <c r="U52" s="44">
        <v>22.18</v>
      </c>
      <c r="V52" s="44">
        <v>21.55</v>
      </c>
      <c r="W52" s="44">
        <v>21</v>
      </c>
      <c r="X52" s="44">
        <v>20.5</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c r="K53" s="44"/>
      <c r="L53" s="44"/>
      <c r="M53" s="44">
        <v>32.049999999999997</v>
      </c>
      <c r="N53" s="44">
        <v>30.17</v>
      </c>
      <c r="O53" s="44">
        <v>28.57</v>
      </c>
      <c r="P53" s="44">
        <v>27.2</v>
      </c>
      <c r="Q53" s="44">
        <v>26.02</v>
      </c>
      <c r="R53" s="44">
        <v>24.99</v>
      </c>
      <c r="S53" s="44">
        <v>24.09</v>
      </c>
      <c r="T53" s="44">
        <v>23.3</v>
      </c>
      <c r="U53" s="44">
        <v>22.59</v>
      </c>
      <c r="V53" s="44">
        <v>21.97</v>
      </c>
      <c r="W53" s="44">
        <v>21.41</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c r="K54" s="44"/>
      <c r="L54" s="44"/>
      <c r="M54" s="44">
        <v>32.56</v>
      </c>
      <c r="N54" s="44">
        <v>30.66</v>
      </c>
      <c r="O54" s="44">
        <v>29.05</v>
      </c>
      <c r="P54" s="44">
        <v>27.67</v>
      </c>
      <c r="Q54" s="44">
        <v>26.48</v>
      </c>
      <c r="R54" s="44">
        <v>25.44</v>
      </c>
      <c r="S54" s="44">
        <v>24.54</v>
      </c>
      <c r="T54" s="44">
        <v>23.74</v>
      </c>
      <c r="U54" s="44">
        <v>23.03</v>
      </c>
      <c r="V54" s="44">
        <v>22.41</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c r="K55" s="44"/>
      <c r="L55" s="44"/>
      <c r="M55" s="44">
        <v>33.08</v>
      </c>
      <c r="N55" s="44">
        <v>31.17</v>
      </c>
      <c r="O55" s="44">
        <v>29.55</v>
      </c>
      <c r="P55" s="44">
        <v>28.16</v>
      </c>
      <c r="Q55" s="44">
        <v>26.96</v>
      </c>
      <c r="R55" s="44">
        <v>25.92</v>
      </c>
      <c r="S55" s="44">
        <v>25.01</v>
      </c>
      <c r="T55" s="44">
        <v>24.21</v>
      </c>
      <c r="U55" s="44">
        <v>23.5</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c r="K56" s="44"/>
      <c r="L56" s="44"/>
      <c r="M56" s="44">
        <v>33.64</v>
      </c>
      <c r="N56" s="44">
        <v>31.71</v>
      </c>
      <c r="O56" s="44">
        <v>30.08</v>
      </c>
      <c r="P56" s="44">
        <v>28.68</v>
      </c>
      <c r="Q56" s="44">
        <v>27.48</v>
      </c>
      <c r="R56" s="44">
        <v>26.43</v>
      </c>
      <c r="S56" s="44">
        <v>25.52</v>
      </c>
      <c r="T56" s="44">
        <v>24.71</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c r="K57" s="44"/>
      <c r="L57" s="44"/>
      <c r="M57" s="44">
        <v>34.229999999999997</v>
      </c>
      <c r="N57" s="44">
        <v>32.29</v>
      </c>
      <c r="O57" s="44">
        <v>30.64</v>
      </c>
      <c r="P57" s="44">
        <v>29.24</v>
      </c>
      <c r="Q57" s="44">
        <v>28.03</v>
      </c>
      <c r="R57" s="44">
        <v>26.97</v>
      </c>
      <c r="S57" s="44">
        <v>26.04</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c r="K58" s="44"/>
      <c r="L58" s="44"/>
      <c r="M58" s="44">
        <v>34.85</v>
      </c>
      <c r="N58" s="44">
        <v>32.89</v>
      </c>
      <c r="O58" s="44">
        <v>31.24</v>
      </c>
      <c r="P58" s="44">
        <v>29.82</v>
      </c>
      <c r="Q58" s="44">
        <v>28.6</v>
      </c>
      <c r="R58" s="44">
        <v>27.53</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c r="K59" s="44"/>
      <c r="L59" s="44"/>
      <c r="M59" s="44">
        <v>35.51</v>
      </c>
      <c r="N59" s="44">
        <v>33.53</v>
      </c>
      <c r="O59" s="44">
        <v>31.86</v>
      </c>
      <c r="P59" s="44">
        <v>30.43</v>
      </c>
      <c r="Q59" s="44">
        <v>29.19</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c r="K60" s="44"/>
      <c r="L60" s="44"/>
      <c r="M60" s="44">
        <v>36.200000000000003</v>
      </c>
      <c r="N60" s="44">
        <v>34.21</v>
      </c>
      <c r="O60" s="44">
        <v>32.520000000000003</v>
      </c>
      <c r="P60" s="44">
        <v>31.07</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c r="K61" s="44"/>
      <c r="L61" s="44"/>
      <c r="M61" s="44">
        <v>36.94</v>
      </c>
      <c r="N61" s="44">
        <v>34.92</v>
      </c>
      <c r="O61" s="44">
        <v>33.21</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c r="K62" s="44"/>
      <c r="L62" s="44"/>
      <c r="M62" s="44">
        <v>37.700000000000003</v>
      </c>
      <c r="N62" s="44">
        <v>35.65</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c r="K63" s="44"/>
      <c r="L63" s="44"/>
      <c r="M63" s="44">
        <v>38.46</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oG64YMyEu/FVlwz3T8hU95HHVVnSsbnNsZiaNa/+qhMTm+rDHy3KT/kGzT7KMDeCISqFfpnoOJ7rh+7YGVxClA==" saltValue="JY30ScK/VYaBSowHx+kMfQ==" spinCount="100000" sheet="1" objects="1" scenarios="1"/>
  <conditionalFormatting sqref="A6:A21">
    <cfRule type="expression" dxfId="151" priority="1" stopIfTrue="1">
      <formula>MOD(ROW(),2)=0</formula>
    </cfRule>
    <cfRule type="expression" dxfId="150" priority="2" stopIfTrue="1">
      <formula>MOD(ROW(),2)&lt;&gt;0</formula>
    </cfRule>
  </conditionalFormatting>
  <conditionalFormatting sqref="A26:A74">
    <cfRule type="expression" dxfId="149" priority="5" stopIfTrue="1">
      <formula>MOD(ROW(),2)=0</formula>
    </cfRule>
    <cfRule type="expression" dxfId="148" priority="6" stopIfTrue="1">
      <formula>MOD(ROW(),2)&lt;&gt;0</formula>
    </cfRule>
  </conditionalFormatting>
  <conditionalFormatting sqref="B6:M21">
    <cfRule type="expression" dxfId="147" priority="3" stopIfTrue="1">
      <formula>MOD(ROW(),2)=0</formula>
    </cfRule>
    <cfRule type="expression" dxfId="146" priority="4" stopIfTrue="1">
      <formula>MOD(ROW(),2)&lt;&gt;0</formula>
    </cfRule>
  </conditionalFormatting>
  <conditionalFormatting sqref="B26:AW74">
    <cfRule type="expression" dxfId="145" priority="7" stopIfTrue="1">
      <formula>MOD(ROW(),2)=0</formula>
    </cfRule>
    <cfRule type="expression" dxfId="144" priority="8" stopIfTrue="1">
      <formula>MOD(ROW(),2)&lt;&gt;0</formula>
    </cfRule>
  </conditionalFormatting>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E3B96-3E0B-4722-99D0-B432E1F5F2A7}">
  <sheetPr codeName="Sheet51"/>
  <dimension ref="A1:AW74"/>
  <sheetViews>
    <sheetView showGridLines="0" workbookViewId="0">
      <selection activeCell="A6" sqref="A6"/>
    </sheetView>
  </sheetViews>
  <sheetFormatPr defaultRowHeight="12.75" x14ac:dyDescent="0.2"/>
  <cols>
    <col min="1" max="1" width="31.85546875" customWidth="1"/>
    <col min="2" max="49" width="13.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x-703</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306</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313</v>
      </c>
      <c r="C10" s="47"/>
      <c r="D10" s="47"/>
      <c r="E10" s="47"/>
      <c r="F10" s="47"/>
      <c r="G10" s="47"/>
      <c r="H10" s="47"/>
      <c r="I10" s="47"/>
      <c r="J10" s="47"/>
      <c r="K10" s="47"/>
      <c r="L10" s="47"/>
      <c r="M10" s="47"/>
    </row>
    <row r="11" spans="1:13" x14ac:dyDescent="0.2">
      <c r="A11" s="40" t="s">
        <v>151</v>
      </c>
      <c r="B11" s="47" t="s">
        <v>165</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703</v>
      </c>
      <c r="C14" s="47"/>
      <c r="D14" s="47"/>
      <c r="E14" s="47"/>
      <c r="F14" s="47"/>
      <c r="G14" s="47"/>
      <c r="H14" s="47"/>
      <c r="I14" s="47"/>
      <c r="J14" s="47"/>
      <c r="K14" s="47"/>
      <c r="L14" s="47"/>
      <c r="M14" s="47"/>
    </row>
    <row r="15" spans="1:13" x14ac:dyDescent="0.2">
      <c r="A15" s="40" t="s">
        <v>365</v>
      </c>
      <c r="B15" s="47" t="s">
        <v>314</v>
      </c>
      <c r="C15" s="47"/>
      <c r="D15" s="47"/>
      <c r="E15" s="47"/>
      <c r="F15" s="47"/>
      <c r="G15" s="47"/>
      <c r="H15" s="47"/>
      <c r="I15" s="47"/>
      <c r="J15" s="47"/>
      <c r="K15" s="47"/>
      <c r="L15" s="47"/>
      <c r="M15" s="47"/>
    </row>
    <row r="16" spans="1:13" x14ac:dyDescent="0.2">
      <c r="A16" s="40" t="s">
        <v>156</v>
      </c>
      <c r="B16" s="47" t="s">
        <v>282</v>
      </c>
      <c r="C16" s="47"/>
      <c r="D16" s="47"/>
      <c r="E16" s="47"/>
      <c r="F16" s="47"/>
      <c r="G16" s="47"/>
      <c r="H16" s="47"/>
      <c r="I16" s="47"/>
      <c r="J16" s="47"/>
      <c r="K16" s="47"/>
      <c r="L16" s="47"/>
      <c r="M16" s="47"/>
    </row>
    <row r="17" spans="1:49" x14ac:dyDescent="0.2">
      <c r="A17" s="41" t="s">
        <v>366</v>
      </c>
      <c r="B17" s="47"/>
      <c r="C17" s="47"/>
      <c r="D17" s="47"/>
      <c r="E17" s="47"/>
      <c r="F17" s="47"/>
      <c r="G17" s="47"/>
      <c r="H17" s="47"/>
      <c r="I17" s="47"/>
      <c r="J17" s="47"/>
      <c r="K17" s="47"/>
      <c r="L17" s="47"/>
      <c r="M17" s="47"/>
    </row>
    <row r="18" spans="1:49" x14ac:dyDescent="0.2">
      <c r="A18" s="40" t="s">
        <v>158</v>
      </c>
      <c r="B18" s="48">
        <v>45195</v>
      </c>
      <c r="C18" s="48"/>
      <c r="D18" s="48"/>
      <c r="E18" s="48"/>
      <c r="F18" s="48"/>
      <c r="G18" s="48"/>
      <c r="H18" s="48"/>
      <c r="I18" s="48"/>
      <c r="J18" s="48"/>
      <c r="K18" s="48"/>
      <c r="L18" s="48"/>
      <c r="M18" s="48"/>
    </row>
    <row r="19" spans="1:49" x14ac:dyDescent="0.2">
      <c r="A19" s="40" t="s">
        <v>159</v>
      </c>
      <c r="B19" s="48">
        <v>45218</v>
      </c>
      <c r="C19" s="48"/>
      <c r="D19" s="48"/>
      <c r="E19" s="48"/>
      <c r="F19" s="48"/>
      <c r="G19" s="48"/>
      <c r="H19" s="48"/>
      <c r="I19" s="48"/>
      <c r="J19" s="48"/>
      <c r="K19" s="48"/>
      <c r="L19" s="48"/>
      <c r="M19" s="48"/>
    </row>
    <row r="20" spans="1:49" x14ac:dyDescent="0.2">
      <c r="A20" s="40" t="s">
        <v>160</v>
      </c>
      <c r="B20" s="47" t="s">
        <v>169</v>
      </c>
      <c r="C20" s="47"/>
      <c r="D20" s="47"/>
      <c r="E20" s="47"/>
      <c r="F20" s="47"/>
      <c r="G20" s="47"/>
      <c r="H20" s="47"/>
      <c r="I20" s="47"/>
      <c r="J20" s="47"/>
      <c r="K20" s="47"/>
      <c r="L20" s="47"/>
      <c r="M20" s="47"/>
    </row>
    <row r="21" spans="1:49" x14ac:dyDescent="0.2">
      <c r="A21" s="40" t="s">
        <v>367</v>
      </c>
      <c r="B21" s="47"/>
      <c r="C21" s="47"/>
      <c r="D21" s="47"/>
      <c r="E21" s="47"/>
      <c r="F21" s="47"/>
      <c r="G21" s="47"/>
      <c r="H21" s="47"/>
      <c r="I21" s="47"/>
      <c r="J21" s="47"/>
      <c r="K21" s="47"/>
      <c r="L21" s="47"/>
      <c r="M21" s="47"/>
    </row>
    <row r="23" spans="1:49" x14ac:dyDescent="0.2">
      <c r="A23" s="23" t="str">
        <f>HYPERLINK("#'Factor List'!A1", "Back to Factor List")</f>
        <v>Back to Factor List</v>
      </c>
      <c r="B23" s="23" t="str">
        <f>HYPERLINK("#'Assumptions'!A1", "Assumptions")</f>
        <v>Assumptions</v>
      </c>
    </row>
    <row r="26" spans="1:49" s="56" customFormat="1" ht="38.25" x14ac:dyDescent="0.2">
      <c r="A26" s="55" t="s">
        <v>368</v>
      </c>
      <c r="B26" s="55" t="s">
        <v>520</v>
      </c>
      <c r="C26" s="55" t="s">
        <v>521</v>
      </c>
      <c r="D26" s="55" t="s">
        <v>522</v>
      </c>
      <c r="E26" s="55" t="s">
        <v>523</v>
      </c>
      <c r="F26" s="55" t="s">
        <v>524</v>
      </c>
      <c r="G26" s="55" t="s">
        <v>525</v>
      </c>
      <c r="H26" s="55" t="s">
        <v>526</v>
      </c>
      <c r="I26" s="55" t="s">
        <v>527</v>
      </c>
      <c r="J26" s="55" t="s">
        <v>528</v>
      </c>
      <c r="K26" s="55" t="s">
        <v>529</v>
      </c>
      <c r="L26" s="55" t="s">
        <v>530</v>
      </c>
      <c r="M26" s="55" t="s">
        <v>531</v>
      </c>
      <c r="N26" s="55" t="s">
        <v>532</v>
      </c>
      <c r="O26" s="55" t="s">
        <v>533</v>
      </c>
      <c r="P26" s="55" t="s">
        <v>534</v>
      </c>
      <c r="Q26" s="55" t="s">
        <v>535</v>
      </c>
      <c r="R26" s="55" t="s">
        <v>536</v>
      </c>
      <c r="S26" s="55" t="s">
        <v>537</v>
      </c>
      <c r="T26" s="55" t="s">
        <v>538</v>
      </c>
      <c r="U26" s="55" t="s">
        <v>539</v>
      </c>
      <c r="V26" s="55" t="s">
        <v>540</v>
      </c>
      <c r="W26" s="55" t="s">
        <v>541</v>
      </c>
      <c r="X26" s="55" t="s">
        <v>542</v>
      </c>
      <c r="Y26" s="55" t="s">
        <v>543</v>
      </c>
      <c r="Z26" s="55" t="s">
        <v>544</v>
      </c>
      <c r="AA26" s="55" t="s">
        <v>545</v>
      </c>
      <c r="AB26" s="55" t="s">
        <v>546</v>
      </c>
      <c r="AC26" s="55" t="s">
        <v>547</v>
      </c>
      <c r="AD26" s="55" t="s">
        <v>548</v>
      </c>
      <c r="AE26" s="55" t="s">
        <v>549</v>
      </c>
      <c r="AF26" s="55" t="s">
        <v>550</v>
      </c>
      <c r="AG26" s="55" t="s">
        <v>551</v>
      </c>
      <c r="AH26" s="55" t="s">
        <v>552</v>
      </c>
      <c r="AI26" s="55" t="s">
        <v>553</v>
      </c>
      <c r="AJ26" s="55" t="s">
        <v>554</v>
      </c>
      <c r="AK26" s="55" t="s">
        <v>555</v>
      </c>
      <c r="AL26" s="55" t="s">
        <v>556</v>
      </c>
      <c r="AM26" s="55" t="s">
        <v>557</v>
      </c>
      <c r="AN26" s="55" t="s">
        <v>558</v>
      </c>
      <c r="AO26" s="55" t="s">
        <v>559</v>
      </c>
      <c r="AP26" s="55" t="s">
        <v>560</v>
      </c>
      <c r="AQ26" s="55" t="s">
        <v>561</v>
      </c>
      <c r="AR26" s="55" t="s">
        <v>562</v>
      </c>
      <c r="AS26" s="55" t="s">
        <v>563</v>
      </c>
      <c r="AT26" s="55" t="s">
        <v>564</v>
      </c>
      <c r="AU26" s="55" t="s">
        <v>565</v>
      </c>
      <c r="AV26" s="55" t="s">
        <v>566</v>
      </c>
      <c r="AW26" s="55" t="s">
        <v>567</v>
      </c>
    </row>
    <row r="27" spans="1:49" x14ac:dyDescent="0.2">
      <c r="A27" s="43">
        <v>16</v>
      </c>
      <c r="B27" s="44"/>
      <c r="C27" s="44"/>
      <c r="D27" s="44"/>
      <c r="E27" s="44"/>
      <c r="F27" s="44"/>
      <c r="G27" s="44"/>
      <c r="H27" s="44"/>
      <c r="I27" s="44"/>
      <c r="J27" s="44"/>
      <c r="K27" s="44"/>
      <c r="L27" s="44"/>
      <c r="M27" s="44">
        <v>24.24</v>
      </c>
      <c r="N27" s="44">
        <v>22.76</v>
      </c>
      <c r="O27" s="44">
        <v>21.49</v>
      </c>
      <c r="P27" s="44">
        <v>20.399999999999999</v>
      </c>
      <c r="Q27" s="44">
        <v>19.45</v>
      </c>
      <c r="R27" s="44">
        <v>18.61</v>
      </c>
      <c r="S27" s="44">
        <v>17.87</v>
      </c>
      <c r="T27" s="44">
        <v>17.21</v>
      </c>
      <c r="U27" s="44">
        <v>16.62</v>
      </c>
      <c r="V27" s="44">
        <v>16.09</v>
      </c>
      <c r="W27" s="44">
        <v>15.61</v>
      </c>
      <c r="X27" s="44">
        <v>15.17</v>
      </c>
      <c r="Y27" s="44">
        <v>14.78</v>
      </c>
      <c r="Z27" s="44">
        <v>14.41</v>
      </c>
      <c r="AA27" s="44">
        <v>14.08</v>
      </c>
      <c r="AB27" s="44">
        <v>13.77</v>
      </c>
      <c r="AC27" s="44">
        <v>13.49</v>
      </c>
      <c r="AD27" s="44">
        <v>13.23</v>
      </c>
      <c r="AE27" s="44">
        <v>12.99</v>
      </c>
      <c r="AF27" s="44">
        <v>12.76</v>
      </c>
      <c r="AG27" s="44">
        <v>12.55</v>
      </c>
      <c r="AH27" s="44">
        <v>12.36</v>
      </c>
      <c r="AI27" s="44">
        <v>12.18</v>
      </c>
      <c r="AJ27" s="44">
        <v>12.01</v>
      </c>
      <c r="AK27" s="44">
        <v>11.86</v>
      </c>
      <c r="AL27" s="44">
        <v>11.71</v>
      </c>
      <c r="AM27" s="44">
        <v>11.57</v>
      </c>
      <c r="AN27" s="44">
        <v>11.45</v>
      </c>
      <c r="AO27" s="44">
        <v>11.33</v>
      </c>
      <c r="AP27" s="44">
        <v>11.22</v>
      </c>
      <c r="AQ27" s="44">
        <v>11.11</v>
      </c>
      <c r="AR27" s="44">
        <v>11.02</v>
      </c>
      <c r="AS27" s="44">
        <v>10.93</v>
      </c>
      <c r="AT27" s="44">
        <v>10.85</v>
      </c>
      <c r="AU27" s="44">
        <v>10.77</v>
      </c>
      <c r="AV27" s="44">
        <v>10.7</v>
      </c>
      <c r="AW27" s="44">
        <v>10.63</v>
      </c>
    </row>
    <row r="28" spans="1:49" x14ac:dyDescent="0.2">
      <c r="A28" s="43">
        <v>17</v>
      </c>
      <c r="B28" s="44"/>
      <c r="C28" s="44"/>
      <c r="D28" s="44"/>
      <c r="E28" s="44"/>
      <c r="F28" s="44"/>
      <c r="G28" s="44"/>
      <c r="H28" s="44"/>
      <c r="I28" s="44"/>
      <c r="J28" s="44"/>
      <c r="K28" s="44"/>
      <c r="L28" s="44"/>
      <c r="M28" s="44">
        <v>24.62</v>
      </c>
      <c r="N28" s="44">
        <v>23.12</v>
      </c>
      <c r="O28" s="44">
        <v>21.83</v>
      </c>
      <c r="P28" s="44">
        <v>20.72</v>
      </c>
      <c r="Q28" s="44">
        <v>19.760000000000002</v>
      </c>
      <c r="R28" s="44">
        <v>18.91</v>
      </c>
      <c r="S28" s="44">
        <v>18.16</v>
      </c>
      <c r="T28" s="44">
        <v>17.489999999999998</v>
      </c>
      <c r="U28" s="44">
        <v>16.89</v>
      </c>
      <c r="V28" s="44">
        <v>16.350000000000001</v>
      </c>
      <c r="W28" s="44">
        <v>15.86</v>
      </c>
      <c r="X28" s="44">
        <v>15.42</v>
      </c>
      <c r="Y28" s="44">
        <v>15.01</v>
      </c>
      <c r="Z28" s="44">
        <v>14.64</v>
      </c>
      <c r="AA28" s="44">
        <v>14.31</v>
      </c>
      <c r="AB28" s="44">
        <v>13.99</v>
      </c>
      <c r="AC28" s="44">
        <v>13.71</v>
      </c>
      <c r="AD28" s="44">
        <v>13.44</v>
      </c>
      <c r="AE28" s="44">
        <v>13.2</v>
      </c>
      <c r="AF28" s="44">
        <v>12.97</v>
      </c>
      <c r="AG28" s="44">
        <v>12.76</v>
      </c>
      <c r="AH28" s="44">
        <v>12.56</v>
      </c>
      <c r="AI28" s="44">
        <v>12.38</v>
      </c>
      <c r="AJ28" s="44">
        <v>12.21</v>
      </c>
      <c r="AK28" s="44">
        <v>12.05</v>
      </c>
      <c r="AL28" s="44">
        <v>11.9</v>
      </c>
      <c r="AM28" s="44">
        <v>11.77</v>
      </c>
      <c r="AN28" s="44">
        <v>11.64</v>
      </c>
      <c r="AO28" s="44">
        <v>11.52</v>
      </c>
      <c r="AP28" s="44">
        <v>11.41</v>
      </c>
      <c r="AQ28" s="44">
        <v>11.31</v>
      </c>
      <c r="AR28" s="44">
        <v>11.21</v>
      </c>
      <c r="AS28" s="44">
        <v>11.12</v>
      </c>
      <c r="AT28" s="44">
        <v>11.04</v>
      </c>
      <c r="AU28" s="44">
        <v>10.96</v>
      </c>
      <c r="AV28" s="44">
        <v>10.89</v>
      </c>
      <c r="AW28" s="44"/>
    </row>
    <row r="29" spans="1:49" x14ac:dyDescent="0.2">
      <c r="A29" s="43">
        <v>18</v>
      </c>
      <c r="B29" s="44"/>
      <c r="C29" s="44"/>
      <c r="D29" s="44"/>
      <c r="E29" s="44"/>
      <c r="F29" s="44"/>
      <c r="G29" s="44"/>
      <c r="H29" s="44"/>
      <c r="I29" s="44"/>
      <c r="J29" s="44"/>
      <c r="K29" s="44"/>
      <c r="L29" s="44"/>
      <c r="M29" s="44">
        <v>25.05</v>
      </c>
      <c r="N29" s="44">
        <v>23.53</v>
      </c>
      <c r="O29" s="44">
        <v>22.22</v>
      </c>
      <c r="P29" s="44">
        <v>21.09</v>
      </c>
      <c r="Q29" s="44">
        <v>20.11</v>
      </c>
      <c r="R29" s="44">
        <v>19.25</v>
      </c>
      <c r="S29" s="44">
        <v>18.48</v>
      </c>
      <c r="T29" s="44">
        <v>17.8</v>
      </c>
      <c r="U29" s="44">
        <v>17.190000000000001</v>
      </c>
      <c r="V29" s="44">
        <v>16.64</v>
      </c>
      <c r="W29" s="44">
        <v>16.149999999999999</v>
      </c>
      <c r="X29" s="44">
        <v>15.69</v>
      </c>
      <c r="Y29" s="44">
        <v>15.28</v>
      </c>
      <c r="Z29" s="44">
        <v>14.91</v>
      </c>
      <c r="AA29" s="44">
        <v>14.56</v>
      </c>
      <c r="AB29" s="44">
        <v>14.25</v>
      </c>
      <c r="AC29" s="44">
        <v>13.96</v>
      </c>
      <c r="AD29" s="44">
        <v>13.69</v>
      </c>
      <c r="AE29" s="44">
        <v>13.44</v>
      </c>
      <c r="AF29" s="44">
        <v>13.21</v>
      </c>
      <c r="AG29" s="44">
        <v>12.99</v>
      </c>
      <c r="AH29" s="44">
        <v>12.79</v>
      </c>
      <c r="AI29" s="44">
        <v>12.61</v>
      </c>
      <c r="AJ29" s="44">
        <v>12.44</v>
      </c>
      <c r="AK29" s="44">
        <v>12.28</v>
      </c>
      <c r="AL29" s="44">
        <v>12.13</v>
      </c>
      <c r="AM29" s="44">
        <v>11.99</v>
      </c>
      <c r="AN29" s="44">
        <v>11.86</v>
      </c>
      <c r="AO29" s="44">
        <v>11.74</v>
      </c>
      <c r="AP29" s="44">
        <v>11.63</v>
      </c>
      <c r="AQ29" s="44">
        <v>11.53</v>
      </c>
      <c r="AR29" s="44">
        <v>11.43</v>
      </c>
      <c r="AS29" s="44">
        <v>11.34</v>
      </c>
      <c r="AT29" s="44">
        <v>11.26</v>
      </c>
      <c r="AU29" s="44">
        <v>11.18</v>
      </c>
      <c r="AV29" s="44"/>
      <c r="AW29" s="44"/>
    </row>
    <row r="30" spans="1:49" x14ac:dyDescent="0.2">
      <c r="A30" s="43">
        <v>19</v>
      </c>
      <c r="B30" s="44"/>
      <c r="C30" s="44"/>
      <c r="D30" s="44"/>
      <c r="E30" s="44"/>
      <c r="F30" s="44"/>
      <c r="G30" s="44"/>
      <c r="H30" s="44"/>
      <c r="I30" s="44"/>
      <c r="J30" s="44"/>
      <c r="K30" s="44"/>
      <c r="L30" s="44"/>
      <c r="M30" s="44">
        <v>25.48</v>
      </c>
      <c r="N30" s="44">
        <v>23.92</v>
      </c>
      <c r="O30" s="44">
        <v>22.6</v>
      </c>
      <c r="P30" s="44">
        <v>21.45</v>
      </c>
      <c r="Q30" s="44">
        <v>20.45</v>
      </c>
      <c r="R30" s="44">
        <v>19.57</v>
      </c>
      <c r="S30" s="44">
        <v>18.8</v>
      </c>
      <c r="T30" s="44">
        <v>18.100000000000001</v>
      </c>
      <c r="U30" s="44">
        <v>17.48</v>
      </c>
      <c r="V30" s="44">
        <v>16.93</v>
      </c>
      <c r="W30" s="44">
        <v>16.420000000000002</v>
      </c>
      <c r="X30" s="44">
        <v>15.96</v>
      </c>
      <c r="Y30" s="44">
        <v>15.55</v>
      </c>
      <c r="Z30" s="44">
        <v>15.17</v>
      </c>
      <c r="AA30" s="44">
        <v>14.82</v>
      </c>
      <c r="AB30" s="44">
        <v>14.49</v>
      </c>
      <c r="AC30" s="44">
        <v>14.2</v>
      </c>
      <c r="AD30" s="44">
        <v>13.93</v>
      </c>
      <c r="AE30" s="44">
        <v>13.67</v>
      </c>
      <c r="AF30" s="44">
        <v>13.44</v>
      </c>
      <c r="AG30" s="44">
        <v>13.22</v>
      </c>
      <c r="AH30" s="44">
        <v>13.02</v>
      </c>
      <c r="AI30" s="44">
        <v>12.83</v>
      </c>
      <c r="AJ30" s="44">
        <v>12.66</v>
      </c>
      <c r="AK30" s="44">
        <v>12.5</v>
      </c>
      <c r="AL30" s="44">
        <v>12.35</v>
      </c>
      <c r="AM30" s="44">
        <v>12.21</v>
      </c>
      <c r="AN30" s="44">
        <v>12.08</v>
      </c>
      <c r="AO30" s="44">
        <v>11.96</v>
      </c>
      <c r="AP30" s="44">
        <v>11.85</v>
      </c>
      <c r="AQ30" s="44">
        <v>11.75</v>
      </c>
      <c r="AR30" s="44">
        <v>11.65</v>
      </c>
      <c r="AS30" s="44">
        <v>11.56</v>
      </c>
      <c r="AT30" s="44">
        <v>11.48</v>
      </c>
      <c r="AU30" s="44"/>
      <c r="AV30" s="44"/>
      <c r="AW30" s="44"/>
    </row>
    <row r="31" spans="1:49" x14ac:dyDescent="0.2">
      <c r="A31" s="43">
        <v>20</v>
      </c>
      <c r="B31" s="44"/>
      <c r="C31" s="44"/>
      <c r="D31" s="44"/>
      <c r="E31" s="44"/>
      <c r="F31" s="44"/>
      <c r="G31" s="44"/>
      <c r="H31" s="44"/>
      <c r="I31" s="44"/>
      <c r="J31" s="44"/>
      <c r="K31" s="44"/>
      <c r="L31" s="44"/>
      <c r="M31" s="44">
        <v>25.83</v>
      </c>
      <c r="N31" s="44">
        <v>24.26</v>
      </c>
      <c r="O31" s="44">
        <v>22.91</v>
      </c>
      <c r="P31" s="44">
        <v>21.75</v>
      </c>
      <c r="Q31" s="44">
        <v>20.74</v>
      </c>
      <c r="R31" s="44">
        <v>19.850000000000001</v>
      </c>
      <c r="S31" s="44">
        <v>19.059999999999999</v>
      </c>
      <c r="T31" s="44">
        <v>18.36</v>
      </c>
      <c r="U31" s="44">
        <v>17.73</v>
      </c>
      <c r="V31" s="44">
        <v>17.170000000000002</v>
      </c>
      <c r="W31" s="44">
        <v>16.66</v>
      </c>
      <c r="X31" s="44">
        <v>16.190000000000001</v>
      </c>
      <c r="Y31" s="44">
        <v>15.77</v>
      </c>
      <c r="Z31" s="44">
        <v>15.38</v>
      </c>
      <c r="AA31" s="44">
        <v>15.03</v>
      </c>
      <c r="AB31" s="44">
        <v>14.7</v>
      </c>
      <c r="AC31" s="44">
        <v>14.4</v>
      </c>
      <c r="AD31" s="44">
        <v>14.13</v>
      </c>
      <c r="AE31" s="44">
        <v>13.87</v>
      </c>
      <c r="AF31" s="44">
        <v>13.64</v>
      </c>
      <c r="AG31" s="44">
        <v>13.42</v>
      </c>
      <c r="AH31" s="44">
        <v>13.21</v>
      </c>
      <c r="AI31" s="44">
        <v>13.03</v>
      </c>
      <c r="AJ31" s="44">
        <v>12.85</v>
      </c>
      <c r="AK31" s="44">
        <v>12.69</v>
      </c>
      <c r="AL31" s="44">
        <v>12.54</v>
      </c>
      <c r="AM31" s="44">
        <v>12.4</v>
      </c>
      <c r="AN31" s="44">
        <v>12.27</v>
      </c>
      <c r="AO31" s="44">
        <v>12.15</v>
      </c>
      <c r="AP31" s="44">
        <v>12.04</v>
      </c>
      <c r="AQ31" s="44">
        <v>11.94</v>
      </c>
      <c r="AR31" s="44">
        <v>11.84</v>
      </c>
      <c r="AS31" s="44">
        <v>11.75</v>
      </c>
      <c r="AT31" s="44"/>
      <c r="AU31" s="44"/>
      <c r="AV31" s="44"/>
      <c r="AW31" s="44"/>
    </row>
    <row r="32" spans="1:49" x14ac:dyDescent="0.2">
      <c r="A32" s="43">
        <v>21</v>
      </c>
      <c r="B32" s="44"/>
      <c r="C32" s="44"/>
      <c r="D32" s="44"/>
      <c r="E32" s="44"/>
      <c r="F32" s="44"/>
      <c r="G32" s="44"/>
      <c r="H32" s="44"/>
      <c r="I32" s="44"/>
      <c r="J32" s="44"/>
      <c r="K32" s="44"/>
      <c r="L32" s="44"/>
      <c r="M32" s="44">
        <v>26.19</v>
      </c>
      <c r="N32" s="44">
        <v>24.6</v>
      </c>
      <c r="O32" s="44">
        <v>23.24</v>
      </c>
      <c r="P32" s="44">
        <v>22.06</v>
      </c>
      <c r="Q32" s="44">
        <v>21.03</v>
      </c>
      <c r="R32" s="44">
        <v>20.13</v>
      </c>
      <c r="S32" s="44">
        <v>19.329999999999998</v>
      </c>
      <c r="T32" s="44">
        <v>18.62</v>
      </c>
      <c r="U32" s="44">
        <v>17.98</v>
      </c>
      <c r="V32" s="44">
        <v>17.41</v>
      </c>
      <c r="W32" s="44">
        <v>16.89</v>
      </c>
      <c r="X32" s="44">
        <v>16.420000000000002</v>
      </c>
      <c r="Y32" s="44">
        <v>16</v>
      </c>
      <c r="Z32" s="44">
        <v>15.6</v>
      </c>
      <c r="AA32" s="44">
        <v>15.25</v>
      </c>
      <c r="AB32" s="44">
        <v>14.92</v>
      </c>
      <c r="AC32" s="44">
        <v>14.61</v>
      </c>
      <c r="AD32" s="44">
        <v>14.34</v>
      </c>
      <c r="AE32" s="44">
        <v>14.08</v>
      </c>
      <c r="AF32" s="44">
        <v>13.84</v>
      </c>
      <c r="AG32" s="44">
        <v>13.62</v>
      </c>
      <c r="AH32" s="44">
        <v>13.41</v>
      </c>
      <c r="AI32" s="44">
        <v>13.22</v>
      </c>
      <c r="AJ32" s="44">
        <v>13.05</v>
      </c>
      <c r="AK32" s="44">
        <v>12.89</v>
      </c>
      <c r="AL32" s="44">
        <v>12.73</v>
      </c>
      <c r="AM32" s="44">
        <v>12.6</v>
      </c>
      <c r="AN32" s="44">
        <v>12.47</v>
      </c>
      <c r="AO32" s="44">
        <v>12.35</v>
      </c>
      <c r="AP32" s="44">
        <v>12.24</v>
      </c>
      <c r="AQ32" s="44">
        <v>12.13</v>
      </c>
      <c r="AR32" s="44">
        <v>12.04</v>
      </c>
      <c r="AS32" s="44"/>
      <c r="AT32" s="44"/>
      <c r="AU32" s="44"/>
      <c r="AV32" s="44"/>
      <c r="AW32" s="44"/>
    </row>
    <row r="33" spans="1:49" x14ac:dyDescent="0.2">
      <c r="A33" s="43">
        <v>22</v>
      </c>
      <c r="B33" s="44"/>
      <c r="C33" s="44"/>
      <c r="D33" s="44"/>
      <c r="E33" s="44"/>
      <c r="F33" s="44"/>
      <c r="G33" s="44"/>
      <c r="H33" s="44"/>
      <c r="I33" s="44"/>
      <c r="J33" s="44"/>
      <c r="K33" s="44"/>
      <c r="L33" s="44"/>
      <c r="M33" s="44">
        <v>26.56</v>
      </c>
      <c r="N33" s="44">
        <v>24.94</v>
      </c>
      <c r="O33" s="44">
        <v>23.56</v>
      </c>
      <c r="P33" s="44">
        <v>22.37</v>
      </c>
      <c r="Q33" s="44">
        <v>21.33</v>
      </c>
      <c r="R33" s="44">
        <v>20.41</v>
      </c>
      <c r="S33" s="44">
        <v>19.600000000000001</v>
      </c>
      <c r="T33" s="44">
        <v>18.88</v>
      </c>
      <c r="U33" s="44">
        <v>18.239999999999998</v>
      </c>
      <c r="V33" s="44">
        <v>17.66</v>
      </c>
      <c r="W33" s="44">
        <v>17.13</v>
      </c>
      <c r="X33" s="44">
        <v>16.66</v>
      </c>
      <c r="Y33" s="44">
        <v>16.22</v>
      </c>
      <c r="Z33" s="44">
        <v>15.83</v>
      </c>
      <c r="AA33" s="44">
        <v>15.47</v>
      </c>
      <c r="AB33" s="44">
        <v>15.13</v>
      </c>
      <c r="AC33" s="44">
        <v>14.83</v>
      </c>
      <c r="AD33" s="44">
        <v>14.54</v>
      </c>
      <c r="AE33" s="44">
        <v>14.28</v>
      </c>
      <c r="AF33" s="44">
        <v>14.04</v>
      </c>
      <c r="AG33" s="44">
        <v>13.82</v>
      </c>
      <c r="AH33" s="44">
        <v>13.62</v>
      </c>
      <c r="AI33" s="44">
        <v>13.42</v>
      </c>
      <c r="AJ33" s="44">
        <v>13.25</v>
      </c>
      <c r="AK33" s="44">
        <v>13.09</v>
      </c>
      <c r="AL33" s="44">
        <v>12.94</v>
      </c>
      <c r="AM33" s="44">
        <v>12.8</v>
      </c>
      <c r="AN33" s="44">
        <v>12.67</v>
      </c>
      <c r="AO33" s="44">
        <v>12.55</v>
      </c>
      <c r="AP33" s="44">
        <v>12.44</v>
      </c>
      <c r="AQ33" s="44">
        <v>12.34</v>
      </c>
      <c r="AR33" s="44"/>
      <c r="AS33" s="44"/>
      <c r="AT33" s="44"/>
      <c r="AU33" s="44"/>
      <c r="AV33" s="44"/>
      <c r="AW33" s="44"/>
    </row>
    <row r="34" spans="1:49" x14ac:dyDescent="0.2">
      <c r="A34" s="43">
        <v>23</v>
      </c>
      <c r="B34" s="44"/>
      <c r="C34" s="44"/>
      <c r="D34" s="44"/>
      <c r="E34" s="44"/>
      <c r="F34" s="44"/>
      <c r="G34" s="44"/>
      <c r="H34" s="44"/>
      <c r="I34" s="44"/>
      <c r="J34" s="44"/>
      <c r="K34" s="44"/>
      <c r="L34" s="44"/>
      <c r="M34" s="44">
        <v>26.92</v>
      </c>
      <c r="N34" s="44">
        <v>25.29</v>
      </c>
      <c r="O34" s="44">
        <v>23.89</v>
      </c>
      <c r="P34" s="44">
        <v>22.68</v>
      </c>
      <c r="Q34" s="44">
        <v>21.62</v>
      </c>
      <c r="R34" s="44">
        <v>20.7</v>
      </c>
      <c r="S34" s="44">
        <v>19.88</v>
      </c>
      <c r="T34" s="44">
        <v>19.149999999999999</v>
      </c>
      <c r="U34" s="44">
        <v>18.489999999999998</v>
      </c>
      <c r="V34" s="44">
        <v>17.91</v>
      </c>
      <c r="W34" s="44">
        <v>17.38</v>
      </c>
      <c r="X34" s="44">
        <v>16.89</v>
      </c>
      <c r="Y34" s="44">
        <v>16.45</v>
      </c>
      <c r="Z34" s="44">
        <v>16.05</v>
      </c>
      <c r="AA34" s="44">
        <v>15.69</v>
      </c>
      <c r="AB34" s="44">
        <v>15.35</v>
      </c>
      <c r="AC34" s="44">
        <v>15.04</v>
      </c>
      <c r="AD34" s="44">
        <v>14.76</v>
      </c>
      <c r="AE34" s="44">
        <v>14.49</v>
      </c>
      <c r="AF34" s="44">
        <v>14.25</v>
      </c>
      <c r="AG34" s="44">
        <v>14.03</v>
      </c>
      <c r="AH34" s="44">
        <v>13.82</v>
      </c>
      <c r="AI34" s="44">
        <v>13.63</v>
      </c>
      <c r="AJ34" s="44">
        <v>13.45</v>
      </c>
      <c r="AK34" s="44">
        <v>13.29</v>
      </c>
      <c r="AL34" s="44">
        <v>13.14</v>
      </c>
      <c r="AM34" s="44">
        <v>13</v>
      </c>
      <c r="AN34" s="44">
        <v>12.87</v>
      </c>
      <c r="AO34" s="44">
        <v>12.75</v>
      </c>
      <c r="AP34" s="44">
        <v>12.64</v>
      </c>
      <c r="AQ34" s="44"/>
      <c r="AR34" s="44"/>
      <c r="AS34" s="44"/>
      <c r="AT34" s="44"/>
      <c r="AU34" s="44"/>
      <c r="AV34" s="44"/>
      <c r="AW34" s="44"/>
    </row>
    <row r="35" spans="1:49" x14ac:dyDescent="0.2">
      <c r="A35" s="43">
        <v>24</v>
      </c>
      <c r="B35" s="44"/>
      <c r="C35" s="44"/>
      <c r="D35" s="44"/>
      <c r="E35" s="44"/>
      <c r="F35" s="44"/>
      <c r="G35" s="44"/>
      <c r="H35" s="44"/>
      <c r="I35" s="44"/>
      <c r="J35" s="44"/>
      <c r="K35" s="44"/>
      <c r="L35" s="44"/>
      <c r="M35" s="44">
        <v>27.29</v>
      </c>
      <c r="N35" s="44">
        <v>25.63</v>
      </c>
      <c r="O35" s="44">
        <v>24.21</v>
      </c>
      <c r="P35" s="44">
        <v>22.99</v>
      </c>
      <c r="Q35" s="44">
        <v>21.92</v>
      </c>
      <c r="R35" s="44">
        <v>20.98</v>
      </c>
      <c r="S35" s="44">
        <v>20.149999999999999</v>
      </c>
      <c r="T35" s="44">
        <v>19.41</v>
      </c>
      <c r="U35" s="44">
        <v>18.75</v>
      </c>
      <c r="V35" s="44">
        <v>18.16</v>
      </c>
      <c r="W35" s="44">
        <v>17.62</v>
      </c>
      <c r="X35" s="44">
        <v>17.13</v>
      </c>
      <c r="Y35" s="44">
        <v>16.690000000000001</v>
      </c>
      <c r="Z35" s="44">
        <v>16.28</v>
      </c>
      <c r="AA35" s="44">
        <v>15.91</v>
      </c>
      <c r="AB35" s="44">
        <v>15.57</v>
      </c>
      <c r="AC35" s="44">
        <v>15.26</v>
      </c>
      <c r="AD35" s="44">
        <v>14.97</v>
      </c>
      <c r="AE35" s="44">
        <v>14.71</v>
      </c>
      <c r="AF35" s="44">
        <v>14.46</v>
      </c>
      <c r="AG35" s="44">
        <v>14.24</v>
      </c>
      <c r="AH35" s="44">
        <v>14.03</v>
      </c>
      <c r="AI35" s="44">
        <v>13.84</v>
      </c>
      <c r="AJ35" s="44">
        <v>13.66</v>
      </c>
      <c r="AK35" s="44">
        <v>13.5</v>
      </c>
      <c r="AL35" s="44">
        <v>13.35</v>
      </c>
      <c r="AM35" s="44">
        <v>13.21</v>
      </c>
      <c r="AN35" s="44">
        <v>13.08</v>
      </c>
      <c r="AO35" s="44">
        <v>12.97</v>
      </c>
      <c r="AP35" s="44"/>
      <c r="AQ35" s="44"/>
      <c r="AR35" s="44"/>
      <c r="AS35" s="44"/>
      <c r="AT35" s="44"/>
      <c r="AU35" s="44"/>
      <c r="AV35" s="44"/>
      <c r="AW35" s="44"/>
    </row>
    <row r="36" spans="1:49" x14ac:dyDescent="0.2">
      <c r="A36" s="43">
        <v>25</v>
      </c>
      <c r="B36" s="44"/>
      <c r="C36" s="44"/>
      <c r="D36" s="44"/>
      <c r="E36" s="44"/>
      <c r="F36" s="44"/>
      <c r="G36" s="44"/>
      <c r="H36" s="44"/>
      <c r="I36" s="44"/>
      <c r="J36" s="44"/>
      <c r="K36" s="44"/>
      <c r="L36" s="44"/>
      <c r="M36" s="44">
        <v>27.66</v>
      </c>
      <c r="N36" s="44">
        <v>25.98</v>
      </c>
      <c r="O36" s="44">
        <v>24.55</v>
      </c>
      <c r="P36" s="44">
        <v>23.3</v>
      </c>
      <c r="Q36" s="44">
        <v>22.22</v>
      </c>
      <c r="R36" s="44">
        <v>21.27</v>
      </c>
      <c r="S36" s="44">
        <v>20.43</v>
      </c>
      <c r="T36" s="44">
        <v>19.68</v>
      </c>
      <c r="U36" s="44">
        <v>19.010000000000002</v>
      </c>
      <c r="V36" s="44">
        <v>18.41</v>
      </c>
      <c r="W36" s="44">
        <v>17.87</v>
      </c>
      <c r="X36" s="44">
        <v>17.37</v>
      </c>
      <c r="Y36" s="44">
        <v>16.920000000000002</v>
      </c>
      <c r="Z36" s="44">
        <v>16.510000000000002</v>
      </c>
      <c r="AA36" s="44">
        <v>16.14</v>
      </c>
      <c r="AB36" s="44">
        <v>15.8</v>
      </c>
      <c r="AC36" s="44">
        <v>15.48</v>
      </c>
      <c r="AD36" s="44">
        <v>15.19</v>
      </c>
      <c r="AE36" s="44">
        <v>14.93</v>
      </c>
      <c r="AF36" s="44">
        <v>14.68</v>
      </c>
      <c r="AG36" s="44">
        <v>14.46</v>
      </c>
      <c r="AH36" s="44">
        <v>14.25</v>
      </c>
      <c r="AI36" s="44">
        <v>14.06</v>
      </c>
      <c r="AJ36" s="44">
        <v>13.88</v>
      </c>
      <c r="AK36" s="44">
        <v>13.72</v>
      </c>
      <c r="AL36" s="44">
        <v>13.57</v>
      </c>
      <c r="AM36" s="44">
        <v>13.43</v>
      </c>
      <c r="AN36" s="44">
        <v>13.3</v>
      </c>
      <c r="AO36" s="44"/>
      <c r="AP36" s="44"/>
      <c r="AQ36" s="44"/>
      <c r="AR36" s="44"/>
      <c r="AS36" s="44"/>
      <c r="AT36" s="44"/>
      <c r="AU36" s="44"/>
      <c r="AV36" s="44"/>
      <c r="AW36" s="44"/>
    </row>
    <row r="37" spans="1:49" x14ac:dyDescent="0.2">
      <c r="A37" s="43">
        <v>26</v>
      </c>
      <c r="B37" s="44"/>
      <c r="C37" s="44"/>
      <c r="D37" s="44"/>
      <c r="E37" s="44"/>
      <c r="F37" s="44"/>
      <c r="G37" s="44"/>
      <c r="H37" s="44"/>
      <c r="I37" s="44"/>
      <c r="J37" s="44"/>
      <c r="K37" s="44"/>
      <c r="L37" s="44"/>
      <c r="M37" s="44">
        <v>28.04</v>
      </c>
      <c r="N37" s="44">
        <v>26.34</v>
      </c>
      <c r="O37" s="44">
        <v>24.88</v>
      </c>
      <c r="P37" s="44">
        <v>23.62</v>
      </c>
      <c r="Q37" s="44">
        <v>22.53</v>
      </c>
      <c r="R37" s="44">
        <v>21.57</v>
      </c>
      <c r="S37" s="44">
        <v>20.72</v>
      </c>
      <c r="T37" s="44">
        <v>19.96</v>
      </c>
      <c r="U37" s="44">
        <v>19.28</v>
      </c>
      <c r="V37" s="44">
        <v>18.670000000000002</v>
      </c>
      <c r="W37" s="44">
        <v>18.12</v>
      </c>
      <c r="X37" s="44">
        <v>17.62</v>
      </c>
      <c r="Y37" s="44">
        <v>17.170000000000002</v>
      </c>
      <c r="Z37" s="44">
        <v>16.75</v>
      </c>
      <c r="AA37" s="44">
        <v>16.37</v>
      </c>
      <c r="AB37" s="44">
        <v>16.03</v>
      </c>
      <c r="AC37" s="44">
        <v>15.71</v>
      </c>
      <c r="AD37" s="44">
        <v>15.42</v>
      </c>
      <c r="AE37" s="44">
        <v>15.15</v>
      </c>
      <c r="AF37" s="44">
        <v>14.91</v>
      </c>
      <c r="AG37" s="44">
        <v>14.68</v>
      </c>
      <c r="AH37" s="44">
        <v>14.47</v>
      </c>
      <c r="AI37" s="44">
        <v>14.28</v>
      </c>
      <c r="AJ37" s="44">
        <v>14.11</v>
      </c>
      <c r="AK37" s="44">
        <v>13.94</v>
      </c>
      <c r="AL37" s="44">
        <v>13.79</v>
      </c>
      <c r="AM37" s="44">
        <v>13.66</v>
      </c>
      <c r="AN37" s="44"/>
      <c r="AO37" s="44"/>
      <c r="AP37" s="44"/>
      <c r="AQ37" s="44"/>
      <c r="AR37" s="44"/>
      <c r="AS37" s="44"/>
      <c r="AT37" s="44"/>
      <c r="AU37" s="44"/>
      <c r="AV37" s="44"/>
      <c r="AW37" s="44"/>
    </row>
    <row r="38" spans="1:49" x14ac:dyDescent="0.2">
      <c r="A38" s="43">
        <v>27</v>
      </c>
      <c r="B38" s="44"/>
      <c r="C38" s="44"/>
      <c r="D38" s="44"/>
      <c r="E38" s="44"/>
      <c r="F38" s="44"/>
      <c r="G38" s="44"/>
      <c r="H38" s="44"/>
      <c r="I38" s="44"/>
      <c r="J38" s="44"/>
      <c r="K38" s="44"/>
      <c r="L38" s="44"/>
      <c r="M38" s="44">
        <v>28.42</v>
      </c>
      <c r="N38" s="44">
        <v>26.7</v>
      </c>
      <c r="O38" s="44">
        <v>25.22</v>
      </c>
      <c r="P38" s="44">
        <v>23.95</v>
      </c>
      <c r="Q38" s="44">
        <v>22.84</v>
      </c>
      <c r="R38" s="44">
        <v>21.86</v>
      </c>
      <c r="S38" s="44">
        <v>21</v>
      </c>
      <c r="T38" s="44">
        <v>20.23</v>
      </c>
      <c r="U38" s="44">
        <v>19.55</v>
      </c>
      <c r="V38" s="44">
        <v>18.93</v>
      </c>
      <c r="W38" s="44">
        <v>18.37</v>
      </c>
      <c r="X38" s="44">
        <v>17.87</v>
      </c>
      <c r="Y38" s="44">
        <v>17.41</v>
      </c>
      <c r="Z38" s="44">
        <v>16.989999999999998</v>
      </c>
      <c r="AA38" s="44">
        <v>16.61</v>
      </c>
      <c r="AB38" s="44">
        <v>16.260000000000002</v>
      </c>
      <c r="AC38" s="44">
        <v>15.94</v>
      </c>
      <c r="AD38" s="44">
        <v>15.65</v>
      </c>
      <c r="AE38" s="44">
        <v>15.38</v>
      </c>
      <c r="AF38" s="44">
        <v>15.14</v>
      </c>
      <c r="AG38" s="44">
        <v>14.91</v>
      </c>
      <c r="AH38" s="44">
        <v>14.7</v>
      </c>
      <c r="AI38" s="44">
        <v>14.51</v>
      </c>
      <c r="AJ38" s="44">
        <v>14.34</v>
      </c>
      <c r="AK38" s="44">
        <v>14.17</v>
      </c>
      <c r="AL38" s="44">
        <v>14.03</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c r="K39" s="44"/>
      <c r="L39" s="44"/>
      <c r="M39" s="44">
        <v>28.81</v>
      </c>
      <c r="N39" s="44">
        <v>27.06</v>
      </c>
      <c r="O39" s="44">
        <v>25.57</v>
      </c>
      <c r="P39" s="44">
        <v>24.28</v>
      </c>
      <c r="Q39" s="44">
        <v>23.15</v>
      </c>
      <c r="R39" s="44">
        <v>22.16</v>
      </c>
      <c r="S39" s="44">
        <v>21.29</v>
      </c>
      <c r="T39" s="44">
        <v>20.52</v>
      </c>
      <c r="U39" s="44">
        <v>19.82</v>
      </c>
      <c r="V39" s="44">
        <v>19.2</v>
      </c>
      <c r="W39" s="44">
        <v>18.63</v>
      </c>
      <c r="X39" s="44">
        <v>18.12</v>
      </c>
      <c r="Y39" s="44">
        <v>17.66</v>
      </c>
      <c r="Z39" s="44">
        <v>17.239999999999998</v>
      </c>
      <c r="AA39" s="44">
        <v>16.86</v>
      </c>
      <c r="AB39" s="44">
        <v>16.5</v>
      </c>
      <c r="AC39" s="44">
        <v>16.18</v>
      </c>
      <c r="AD39" s="44">
        <v>15.89</v>
      </c>
      <c r="AE39" s="44">
        <v>15.62</v>
      </c>
      <c r="AF39" s="44">
        <v>15.37</v>
      </c>
      <c r="AG39" s="44">
        <v>15.15</v>
      </c>
      <c r="AH39" s="44">
        <v>14.94</v>
      </c>
      <c r="AI39" s="44">
        <v>14.75</v>
      </c>
      <c r="AJ39" s="44">
        <v>14.58</v>
      </c>
      <c r="AK39" s="44">
        <v>14.41</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c r="K40" s="44"/>
      <c r="L40" s="44"/>
      <c r="M40" s="44">
        <v>29.2</v>
      </c>
      <c r="N40" s="44">
        <v>27.43</v>
      </c>
      <c r="O40" s="44">
        <v>25.92</v>
      </c>
      <c r="P40" s="44">
        <v>24.61</v>
      </c>
      <c r="Q40" s="44">
        <v>23.47</v>
      </c>
      <c r="R40" s="44">
        <v>22.47</v>
      </c>
      <c r="S40" s="44">
        <v>21.59</v>
      </c>
      <c r="T40" s="44">
        <v>20.8</v>
      </c>
      <c r="U40" s="44">
        <v>20.100000000000001</v>
      </c>
      <c r="V40" s="44">
        <v>19.47</v>
      </c>
      <c r="W40" s="44">
        <v>18.899999999999999</v>
      </c>
      <c r="X40" s="44">
        <v>18.38</v>
      </c>
      <c r="Y40" s="44">
        <v>17.920000000000002</v>
      </c>
      <c r="Z40" s="44">
        <v>17.489999999999998</v>
      </c>
      <c r="AA40" s="44">
        <v>17.11</v>
      </c>
      <c r="AB40" s="44">
        <v>16.75</v>
      </c>
      <c r="AC40" s="44">
        <v>16.43</v>
      </c>
      <c r="AD40" s="44">
        <v>16.14</v>
      </c>
      <c r="AE40" s="44">
        <v>15.87</v>
      </c>
      <c r="AF40" s="44">
        <v>15.62</v>
      </c>
      <c r="AG40" s="44">
        <v>15.4</v>
      </c>
      <c r="AH40" s="44">
        <v>15.19</v>
      </c>
      <c r="AI40" s="44">
        <v>15</v>
      </c>
      <c r="AJ40" s="44">
        <v>14.82</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c r="K41" s="44"/>
      <c r="L41" s="44"/>
      <c r="M41" s="44">
        <v>29.6</v>
      </c>
      <c r="N41" s="44">
        <v>27.8</v>
      </c>
      <c r="O41" s="44">
        <v>26.27</v>
      </c>
      <c r="P41" s="44">
        <v>24.95</v>
      </c>
      <c r="Q41" s="44">
        <v>23.79</v>
      </c>
      <c r="R41" s="44">
        <v>22.78</v>
      </c>
      <c r="S41" s="44">
        <v>21.89</v>
      </c>
      <c r="T41" s="44">
        <v>21.09</v>
      </c>
      <c r="U41" s="44">
        <v>20.38</v>
      </c>
      <c r="V41" s="44">
        <v>19.75</v>
      </c>
      <c r="W41" s="44">
        <v>19.170000000000002</v>
      </c>
      <c r="X41" s="44">
        <v>18.649999999999999</v>
      </c>
      <c r="Y41" s="44">
        <v>18.18</v>
      </c>
      <c r="Z41" s="44">
        <v>17.75</v>
      </c>
      <c r="AA41" s="44">
        <v>17.37</v>
      </c>
      <c r="AB41" s="44">
        <v>17.010000000000002</v>
      </c>
      <c r="AC41" s="44">
        <v>16.690000000000001</v>
      </c>
      <c r="AD41" s="44">
        <v>16.39</v>
      </c>
      <c r="AE41" s="44">
        <v>16.12</v>
      </c>
      <c r="AF41" s="44">
        <v>15.88</v>
      </c>
      <c r="AG41" s="44">
        <v>15.65</v>
      </c>
      <c r="AH41" s="44">
        <v>15.45</v>
      </c>
      <c r="AI41" s="44">
        <v>15.26</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c r="K42" s="44"/>
      <c r="L42" s="44"/>
      <c r="M42" s="44">
        <v>30</v>
      </c>
      <c r="N42" s="44">
        <v>28.18</v>
      </c>
      <c r="O42" s="44">
        <v>26.63</v>
      </c>
      <c r="P42" s="44">
        <v>25.29</v>
      </c>
      <c r="Q42" s="44">
        <v>24.12</v>
      </c>
      <c r="R42" s="44">
        <v>23.1</v>
      </c>
      <c r="S42" s="44">
        <v>22.19</v>
      </c>
      <c r="T42" s="44">
        <v>21.39</v>
      </c>
      <c r="U42" s="44">
        <v>20.67</v>
      </c>
      <c r="V42" s="44">
        <v>20.03</v>
      </c>
      <c r="W42" s="44">
        <v>19.45</v>
      </c>
      <c r="X42" s="44">
        <v>18.93</v>
      </c>
      <c r="Y42" s="44">
        <v>18.45</v>
      </c>
      <c r="Z42" s="44">
        <v>18.02</v>
      </c>
      <c r="AA42" s="44">
        <v>17.63</v>
      </c>
      <c r="AB42" s="44">
        <v>17.28</v>
      </c>
      <c r="AC42" s="44">
        <v>16.95</v>
      </c>
      <c r="AD42" s="44">
        <v>16.66</v>
      </c>
      <c r="AE42" s="44">
        <v>16.39</v>
      </c>
      <c r="AF42" s="44">
        <v>16.14</v>
      </c>
      <c r="AG42" s="44">
        <v>15.92</v>
      </c>
      <c r="AH42" s="44">
        <v>15.71</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c r="K43" s="44"/>
      <c r="L43" s="44"/>
      <c r="M43" s="44">
        <v>30.4</v>
      </c>
      <c r="N43" s="44">
        <v>28.56</v>
      </c>
      <c r="O43" s="44">
        <v>26.99</v>
      </c>
      <c r="P43" s="44">
        <v>25.63</v>
      </c>
      <c r="Q43" s="44">
        <v>24.45</v>
      </c>
      <c r="R43" s="44">
        <v>23.42</v>
      </c>
      <c r="S43" s="44">
        <v>22.5</v>
      </c>
      <c r="T43" s="44">
        <v>21.69</v>
      </c>
      <c r="U43" s="44">
        <v>20.97</v>
      </c>
      <c r="V43" s="44">
        <v>20.32</v>
      </c>
      <c r="W43" s="44">
        <v>19.73</v>
      </c>
      <c r="X43" s="44">
        <v>19.21</v>
      </c>
      <c r="Y43" s="44">
        <v>18.73</v>
      </c>
      <c r="Z43" s="44">
        <v>18.3</v>
      </c>
      <c r="AA43" s="44">
        <v>17.91</v>
      </c>
      <c r="AB43" s="44">
        <v>17.55</v>
      </c>
      <c r="AC43" s="44">
        <v>17.23</v>
      </c>
      <c r="AD43" s="44">
        <v>16.93</v>
      </c>
      <c r="AE43" s="44">
        <v>16.670000000000002</v>
      </c>
      <c r="AF43" s="44">
        <v>16.420000000000002</v>
      </c>
      <c r="AG43" s="44">
        <v>16.190000000000001</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c r="K44" s="44"/>
      <c r="L44" s="44"/>
      <c r="M44" s="44">
        <v>30.81</v>
      </c>
      <c r="N44" s="44">
        <v>28.94</v>
      </c>
      <c r="O44" s="44">
        <v>27.35</v>
      </c>
      <c r="P44" s="44">
        <v>25.98</v>
      </c>
      <c r="Q44" s="44">
        <v>24.79</v>
      </c>
      <c r="R44" s="44">
        <v>23.74</v>
      </c>
      <c r="S44" s="44">
        <v>22.82</v>
      </c>
      <c r="T44" s="44">
        <v>22</v>
      </c>
      <c r="U44" s="44">
        <v>21.27</v>
      </c>
      <c r="V44" s="44">
        <v>20.61</v>
      </c>
      <c r="W44" s="44">
        <v>20.02</v>
      </c>
      <c r="X44" s="44">
        <v>19.489999999999998</v>
      </c>
      <c r="Y44" s="44">
        <v>19.02</v>
      </c>
      <c r="Z44" s="44">
        <v>18.579999999999998</v>
      </c>
      <c r="AA44" s="44">
        <v>18.190000000000001</v>
      </c>
      <c r="AB44" s="44">
        <v>17.84</v>
      </c>
      <c r="AC44" s="44">
        <v>17.510000000000002</v>
      </c>
      <c r="AD44" s="44">
        <v>17.22</v>
      </c>
      <c r="AE44" s="44">
        <v>16.95</v>
      </c>
      <c r="AF44" s="44">
        <v>16.7</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c r="K45" s="44"/>
      <c r="L45" s="44"/>
      <c r="M45" s="44">
        <v>31.22</v>
      </c>
      <c r="N45" s="44">
        <v>29.33</v>
      </c>
      <c r="O45" s="44">
        <v>27.72</v>
      </c>
      <c r="P45" s="44">
        <v>26.34</v>
      </c>
      <c r="Q45" s="44">
        <v>25.13</v>
      </c>
      <c r="R45" s="44">
        <v>24.07</v>
      </c>
      <c r="S45" s="44">
        <v>23.14</v>
      </c>
      <c r="T45" s="44">
        <v>22.31</v>
      </c>
      <c r="U45" s="44">
        <v>21.58</v>
      </c>
      <c r="V45" s="44">
        <v>20.92</v>
      </c>
      <c r="W45" s="44">
        <v>20.32</v>
      </c>
      <c r="X45" s="44">
        <v>19.79</v>
      </c>
      <c r="Y45" s="44">
        <v>19.309999999999999</v>
      </c>
      <c r="Z45" s="44">
        <v>18.88</v>
      </c>
      <c r="AA45" s="44">
        <v>18.489999999999998</v>
      </c>
      <c r="AB45" s="44">
        <v>18.13</v>
      </c>
      <c r="AC45" s="44">
        <v>17.809999999999999</v>
      </c>
      <c r="AD45" s="44">
        <v>17.510000000000002</v>
      </c>
      <c r="AE45" s="44">
        <v>17.25</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c r="K46" s="44"/>
      <c r="L46" s="44"/>
      <c r="M46" s="44">
        <v>31.64</v>
      </c>
      <c r="N46" s="44">
        <v>29.73</v>
      </c>
      <c r="O46" s="44">
        <v>28.1</v>
      </c>
      <c r="P46" s="44">
        <v>26.7</v>
      </c>
      <c r="Q46" s="44">
        <v>25.48</v>
      </c>
      <c r="R46" s="44">
        <v>24.41</v>
      </c>
      <c r="S46" s="44">
        <v>23.47</v>
      </c>
      <c r="T46" s="44">
        <v>22.64</v>
      </c>
      <c r="U46" s="44">
        <v>21.89</v>
      </c>
      <c r="V46" s="44">
        <v>21.23</v>
      </c>
      <c r="W46" s="44">
        <v>20.64</v>
      </c>
      <c r="X46" s="44">
        <v>20.100000000000001</v>
      </c>
      <c r="Y46" s="44">
        <v>19.62</v>
      </c>
      <c r="Z46" s="44">
        <v>19.190000000000001</v>
      </c>
      <c r="AA46" s="44">
        <v>18.8</v>
      </c>
      <c r="AB46" s="44">
        <v>18.440000000000001</v>
      </c>
      <c r="AC46" s="44">
        <v>18.12</v>
      </c>
      <c r="AD46" s="44">
        <v>17.82</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c r="K47" s="44"/>
      <c r="L47" s="44"/>
      <c r="M47" s="44">
        <v>32.06</v>
      </c>
      <c r="N47" s="44">
        <v>30.13</v>
      </c>
      <c r="O47" s="44">
        <v>28.49</v>
      </c>
      <c r="P47" s="44">
        <v>27.07</v>
      </c>
      <c r="Q47" s="44">
        <v>25.84</v>
      </c>
      <c r="R47" s="44">
        <v>24.76</v>
      </c>
      <c r="S47" s="44">
        <v>23.81</v>
      </c>
      <c r="T47" s="44">
        <v>22.97</v>
      </c>
      <c r="U47" s="44">
        <v>22.23</v>
      </c>
      <c r="V47" s="44">
        <v>21.56</v>
      </c>
      <c r="W47" s="44">
        <v>20.96</v>
      </c>
      <c r="X47" s="44">
        <v>20.43</v>
      </c>
      <c r="Y47" s="44">
        <v>19.95</v>
      </c>
      <c r="Z47" s="44">
        <v>19.510000000000002</v>
      </c>
      <c r="AA47" s="44">
        <v>19.12</v>
      </c>
      <c r="AB47" s="44">
        <v>18.760000000000002</v>
      </c>
      <c r="AC47" s="44">
        <v>18.440000000000001</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c r="K48" s="44"/>
      <c r="L48" s="44"/>
      <c r="M48" s="44">
        <v>32.5</v>
      </c>
      <c r="N48" s="44">
        <v>30.55</v>
      </c>
      <c r="O48" s="44">
        <v>28.88</v>
      </c>
      <c r="P48" s="44">
        <v>27.45</v>
      </c>
      <c r="Q48" s="44">
        <v>26.21</v>
      </c>
      <c r="R48" s="44">
        <v>25.12</v>
      </c>
      <c r="S48" s="44">
        <v>24.17</v>
      </c>
      <c r="T48" s="44">
        <v>23.32</v>
      </c>
      <c r="U48" s="44">
        <v>22.57</v>
      </c>
      <c r="V48" s="44">
        <v>21.9</v>
      </c>
      <c r="W48" s="44">
        <v>21.3</v>
      </c>
      <c r="X48" s="44">
        <v>20.77</v>
      </c>
      <c r="Y48" s="44">
        <v>20.29</v>
      </c>
      <c r="Z48" s="44">
        <v>19.850000000000001</v>
      </c>
      <c r="AA48" s="44">
        <v>19.46</v>
      </c>
      <c r="AB48" s="44">
        <v>19.100000000000001</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c r="K49" s="44"/>
      <c r="L49" s="44"/>
      <c r="M49" s="44">
        <v>32.950000000000003</v>
      </c>
      <c r="N49" s="44">
        <v>30.97</v>
      </c>
      <c r="O49" s="44">
        <v>29.29</v>
      </c>
      <c r="P49" s="44">
        <v>27.85</v>
      </c>
      <c r="Q49" s="44">
        <v>26.59</v>
      </c>
      <c r="R49" s="44">
        <v>25.5</v>
      </c>
      <c r="S49" s="44">
        <v>24.54</v>
      </c>
      <c r="T49" s="44">
        <v>23.69</v>
      </c>
      <c r="U49" s="44">
        <v>22.93</v>
      </c>
      <c r="V49" s="44">
        <v>22.26</v>
      </c>
      <c r="W49" s="44">
        <v>21.66</v>
      </c>
      <c r="X49" s="44">
        <v>21.13</v>
      </c>
      <c r="Y49" s="44">
        <v>20.64</v>
      </c>
      <c r="Z49" s="44">
        <v>20.21</v>
      </c>
      <c r="AA49" s="44">
        <v>19.809999999999999</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c r="K50" s="44"/>
      <c r="L50" s="44"/>
      <c r="M50" s="44">
        <v>33.4</v>
      </c>
      <c r="N50" s="44">
        <v>31.41</v>
      </c>
      <c r="O50" s="44">
        <v>29.72</v>
      </c>
      <c r="P50" s="44">
        <v>28.26</v>
      </c>
      <c r="Q50" s="44">
        <v>26.99</v>
      </c>
      <c r="R50" s="44">
        <v>25.89</v>
      </c>
      <c r="S50" s="44">
        <v>24.92</v>
      </c>
      <c r="T50" s="44">
        <v>24.07</v>
      </c>
      <c r="U50" s="44">
        <v>23.31</v>
      </c>
      <c r="V50" s="44">
        <v>22.64</v>
      </c>
      <c r="W50" s="44">
        <v>22.04</v>
      </c>
      <c r="X50" s="44">
        <v>21.5</v>
      </c>
      <c r="Y50" s="44">
        <v>21.02</v>
      </c>
      <c r="Z50" s="44">
        <v>20.58</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c r="K51" s="44"/>
      <c r="L51" s="44"/>
      <c r="M51" s="44">
        <v>33.880000000000003</v>
      </c>
      <c r="N51" s="44">
        <v>31.87</v>
      </c>
      <c r="O51" s="44">
        <v>30.16</v>
      </c>
      <c r="P51" s="44">
        <v>28.69</v>
      </c>
      <c r="Q51" s="44">
        <v>27.41</v>
      </c>
      <c r="R51" s="44">
        <v>26.3</v>
      </c>
      <c r="S51" s="44">
        <v>25.33</v>
      </c>
      <c r="T51" s="44">
        <v>24.47</v>
      </c>
      <c r="U51" s="44">
        <v>23.72</v>
      </c>
      <c r="V51" s="44">
        <v>23.04</v>
      </c>
      <c r="W51" s="44">
        <v>22.44</v>
      </c>
      <c r="X51" s="44">
        <v>21.9</v>
      </c>
      <c r="Y51" s="44">
        <v>21.41</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c r="K52" s="44"/>
      <c r="L52" s="44"/>
      <c r="M52" s="44">
        <v>34.369999999999997</v>
      </c>
      <c r="N52" s="44">
        <v>32.340000000000003</v>
      </c>
      <c r="O52" s="44">
        <v>30.62</v>
      </c>
      <c r="P52" s="44">
        <v>29.14</v>
      </c>
      <c r="Q52" s="44">
        <v>27.85</v>
      </c>
      <c r="R52" s="44">
        <v>26.74</v>
      </c>
      <c r="S52" s="44">
        <v>25.76</v>
      </c>
      <c r="T52" s="44">
        <v>24.9</v>
      </c>
      <c r="U52" s="44">
        <v>24.14</v>
      </c>
      <c r="V52" s="44">
        <v>23.47</v>
      </c>
      <c r="W52" s="44">
        <v>22.86</v>
      </c>
      <c r="X52" s="44">
        <v>22.32</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c r="K53" s="44"/>
      <c r="L53" s="44"/>
      <c r="M53" s="44">
        <v>34.89</v>
      </c>
      <c r="N53" s="44">
        <v>32.840000000000003</v>
      </c>
      <c r="O53" s="44">
        <v>31.1</v>
      </c>
      <c r="P53" s="44">
        <v>29.61</v>
      </c>
      <c r="Q53" s="44">
        <v>28.32</v>
      </c>
      <c r="R53" s="44">
        <v>27.2</v>
      </c>
      <c r="S53" s="44">
        <v>26.22</v>
      </c>
      <c r="T53" s="44">
        <v>25.35</v>
      </c>
      <c r="U53" s="44">
        <v>24.59</v>
      </c>
      <c r="V53" s="44">
        <v>23.91</v>
      </c>
      <c r="W53" s="44">
        <v>23.3</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c r="K54" s="44"/>
      <c r="L54" s="44"/>
      <c r="M54" s="44">
        <v>35.42</v>
      </c>
      <c r="N54" s="44">
        <v>33.36</v>
      </c>
      <c r="O54" s="44">
        <v>31.6</v>
      </c>
      <c r="P54" s="44">
        <v>30.1</v>
      </c>
      <c r="Q54" s="44">
        <v>28.81</v>
      </c>
      <c r="R54" s="44">
        <v>27.68</v>
      </c>
      <c r="S54" s="44">
        <v>26.7</v>
      </c>
      <c r="T54" s="44">
        <v>25.83</v>
      </c>
      <c r="U54" s="44">
        <v>25.06</v>
      </c>
      <c r="V54" s="44">
        <v>24.38</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c r="K55" s="44"/>
      <c r="L55" s="44"/>
      <c r="M55" s="44">
        <v>35.99</v>
      </c>
      <c r="N55" s="44">
        <v>33.9</v>
      </c>
      <c r="O55" s="44">
        <v>32.14</v>
      </c>
      <c r="P55" s="44">
        <v>30.63</v>
      </c>
      <c r="Q55" s="44">
        <v>29.33</v>
      </c>
      <c r="R55" s="44">
        <v>28.2</v>
      </c>
      <c r="S55" s="44">
        <v>27.21</v>
      </c>
      <c r="T55" s="44">
        <v>26.33</v>
      </c>
      <c r="U55" s="44">
        <v>25.56</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c r="K56" s="44"/>
      <c r="L56" s="44"/>
      <c r="M56" s="44">
        <v>36.58</v>
      </c>
      <c r="N56" s="44">
        <v>34.479999999999997</v>
      </c>
      <c r="O56" s="44">
        <v>32.71</v>
      </c>
      <c r="P56" s="44">
        <v>31.19</v>
      </c>
      <c r="Q56" s="44">
        <v>29.88</v>
      </c>
      <c r="R56" s="44">
        <v>28.74</v>
      </c>
      <c r="S56" s="44">
        <v>27.75</v>
      </c>
      <c r="T56" s="44">
        <v>26.87</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c r="K57" s="44"/>
      <c r="L57" s="44"/>
      <c r="M57" s="44">
        <v>37.21</v>
      </c>
      <c r="N57" s="44">
        <v>35.1</v>
      </c>
      <c r="O57" s="44">
        <v>33.31</v>
      </c>
      <c r="P57" s="44">
        <v>31.78</v>
      </c>
      <c r="Q57" s="44">
        <v>30.46</v>
      </c>
      <c r="R57" s="44">
        <v>29.32</v>
      </c>
      <c r="S57" s="44">
        <v>28.31</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c r="K58" s="44"/>
      <c r="L58" s="44"/>
      <c r="M58" s="44">
        <v>37.869999999999997</v>
      </c>
      <c r="N58" s="44">
        <v>35.74</v>
      </c>
      <c r="O58" s="44">
        <v>33.94</v>
      </c>
      <c r="P58" s="44">
        <v>32.4</v>
      </c>
      <c r="Q58" s="44">
        <v>31.07</v>
      </c>
      <c r="R58" s="44">
        <v>29.91</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c r="K59" s="44"/>
      <c r="L59" s="44"/>
      <c r="M59" s="44">
        <v>38.56</v>
      </c>
      <c r="N59" s="44">
        <v>36.42</v>
      </c>
      <c r="O59" s="44">
        <v>34.6</v>
      </c>
      <c r="P59" s="44">
        <v>33.049999999999997</v>
      </c>
      <c r="Q59" s="44">
        <v>31.71</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c r="K60" s="44"/>
      <c r="L60" s="44"/>
      <c r="M60" s="44">
        <v>39.299999999999997</v>
      </c>
      <c r="N60" s="44">
        <v>37.14</v>
      </c>
      <c r="O60" s="44">
        <v>35.299999999999997</v>
      </c>
      <c r="P60" s="44">
        <v>33.729999999999997</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c r="K61" s="44"/>
      <c r="L61" s="44"/>
      <c r="M61" s="44">
        <v>40.08</v>
      </c>
      <c r="N61" s="44">
        <v>37.89</v>
      </c>
      <c r="O61" s="44">
        <v>36.04</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c r="K62" s="44"/>
      <c r="L62" s="44"/>
      <c r="M62" s="44">
        <v>40.880000000000003</v>
      </c>
      <c r="N62" s="44">
        <v>38.659999999999997</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c r="K63" s="44"/>
      <c r="L63" s="44"/>
      <c r="M63" s="44">
        <v>41.68</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QLRbBYZ7FJffo4n7dEpAVzLyELkTfLxRhHQxOPTive6RLJDxw0uSPfmj9ZU0MG7X7DKShvwWWG8yQRfC6QZZ4w==" saltValue="bWWpIPGrkDOK4HfomzFeoQ==" spinCount="100000" sheet="1" objects="1" scenarios="1"/>
  <conditionalFormatting sqref="A6:A21">
    <cfRule type="expression" dxfId="143" priority="1" stopIfTrue="1">
      <formula>MOD(ROW(),2)=0</formula>
    </cfRule>
    <cfRule type="expression" dxfId="142" priority="2" stopIfTrue="1">
      <formula>MOD(ROW(),2)&lt;&gt;0</formula>
    </cfRule>
  </conditionalFormatting>
  <conditionalFormatting sqref="A26:A74">
    <cfRule type="expression" dxfId="141" priority="5" stopIfTrue="1">
      <formula>MOD(ROW(),2)=0</formula>
    </cfRule>
    <cfRule type="expression" dxfId="140" priority="6" stopIfTrue="1">
      <formula>MOD(ROW(),2)&lt;&gt;0</formula>
    </cfRule>
  </conditionalFormatting>
  <conditionalFormatting sqref="B6:M21">
    <cfRule type="expression" dxfId="139" priority="3" stopIfTrue="1">
      <formula>MOD(ROW(),2)=0</formula>
    </cfRule>
    <cfRule type="expression" dxfId="138" priority="4" stopIfTrue="1">
      <formula>MOD(ROW(),2)&lt;&gt;0</formula>
    </cfRule>
  </conditionalFormatting>
  <conditionalFormatting sqref="B26:AW74">
    <cfRule type="expression" dxfId="137" priority="7" stopIfTrue="1">
      <formula>MOD(ROW(),2)=0</formula>
    </cfRule>
    <cfRule type="expression" dxfId="136" priority="8" stopIfTrue="1">
      <formula>MOD(ROW(),2)&lt;&gt;0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45E7-850F-4917-BC8C-3B548600CB0D}">
  <sheetPr codeName="Sheet6">
    <tabColor theme="8" tint="0.59999389629810485"/>
  </sheetPr>
  <dimension ref="A1:P72"/>
  <sheetViews>
    <sheetView showGridLines="0" tabSelected="1" topLeftCell="A5" zoomScaleNormal="100" workbookViewId="0">
      <selection activeCell="D31" sqref="D31"/>
    </sheetView>
  </sheetViews>
  <sheetFormatPr defaultColWidth="9.140625" defaultRowHeight="12.75" x14ac:dyDescent="0.2"/>
  <cols>
    <col min="1" max="3" width="12.5703125" style="32" customWidth="1"/>
    <col min="4" max="4" width="14" style="32" customWidth="1"/>
    <col min="5" max="5" width="48.5703125" style="32" customWidth="1"/>
    <col min="6" max="6" width="12.5703125" style="32" customWidth="1"/>
    <col min="7" max="7" width="48.5703125" style="32" customWidth="1"/>
    <col min="8" max="9" width="12.5703125" style="32" customWidth="1"/>
    <col min="10" max="10" width="18.5703125" style="32" customWidth="1"/>
    <col min="11" max="11" width="12.5703125" style="32" customWidth="1"/>
    <col min="12" max="12" width="48.5703125" style="32" hidden="1" customWidth="1"/>
    <col min="13" max="14" width="12.5703125" style="33" customWidth="1"/>
    <col min="15" max="16" width="12.5703125" style="32" customWidth="1"/>
    <col min="17" max="16384" width="9.140625" style="32"/>
  </cols>
  <sheetData>
    <row r="1" spans="1:16" s="1" customFormat="1" ht="20.25" x14ac:dyDescent="0.3">
      <c r="A1" s="2" t="s">
        <v>0</v>
      </c>
      <c r="M1" s="31"/>
      <c r="N1" s="31"/>
    </row>
    <row r="2" spans="1:16" s="1" customFormat="1" ht="15.75" x14ac:dyDescent="0.25">
      <c r="A2" s="30" t="s">
        <v>1</v>
      </c>
      <c r="B2" s="3" t="str">
        <f>wb_title</f>
        <v>LGPS_NI - Consolidated Factor Spreadsheet</v>
      </c>
      <c r="M2" s="31"/>
      <c r="N2" s="31"/>
    </row>
    <row r="3" spans="1:16" s="1" customFormat="1" ht="15.75" x14ac:dyDescent="0.25">
      <c r="A3" s="30" t="s">
        <v>2</v>
      </c>
      <c r="B3" s="3" t="s">
        <v>146</v>
      </c>
      <c r="M3" s="31"/>
      <c r="N3" s="31"/>
    </row>
    <row r="6" spans="1:16" x14ac:dyDescent="0.2">
      <c r="A6" s="34" t="s">
        <v>146</v>
      </c>
    </row>
    <row r="7" spans="1:16" s="35" customFormat="1" ht="38.25" x14ac:dyDescent="0.2">
      <c r="A7" s="35" t="s">
        <v>147</v>
      </c>
      <c r="B7" s="35" t="s">
        <v>148</v>
      </c>
      <c r="C7" s="35" t="s">
        <v>149</v>
      </c>
      <c r="D7" s="35" t="s">
        <v>150</v>
      </c>
      <c r="E7" s="35" t="s">
        <v>6</v>
      </c>
      <c r="F7" s="35" t="s">
        <v>151</v>
      </c>
      <c r="G7" s="35" t="s">
        <v>152</v>
      </c>
      <c r="H7" s="35" t="s">
        <v>153</v>
      </c>
      <c r="I7" s="35" t="s">
        <v>154</v>
      </c>
      <c r="J7" s="35" t="s">
        <v>155</v>
      </c>
      <c r="K7" s="35" t="s">
        <v>156</v>
      </c>
      <c r="L7" s="35" t="s">
        <v>157</v>
      </c>
      <c r="M7" s="36" t="s">
        <v>158</v>
      </c>
      <c r="N7" s="36" t="s">
        <v>159</v>
      </c>
      <c r="O7" s="35" t="s">
        <v>160</v>
      </c>
      <c r="P7" s="35" t="s">
        <v>161</v>
      </c>
    </row>
    <row r="8" spans="1:16" ht="25.5" x14ac:dyDescent="0.2">
      <c r="A8" s="57" t="str">
        <f>HYPERLINK("#'x-" &amp; factor_list_table[[#This Row],[Series Number]] &amp; "'!A1", "x-" &amp; factor_list_table[[#This Row],[Series Number]])</f>
        <v>x-201</v>
      </c>
      <c r="B8" s="58" t="s">
        <v>31</v>
      </c>
      <c r="C8" s="58" t="s">
        <v>162</v>
      </c>
      <c r="D8" s="58" t="s">
        <v>163</v>
      </c>
      <c r="E8" s="58" t="s">
        <v>164</v>
      </c>
      <c r="F8" s="58" t="s">
        <v>165</v>
      </c>
      <c r="G8" s="58" t="s">
        <v>166</v>
      </c>
      <c r="H8" s="58">
        <v>0</v>
      </c>
      <c r="I8" s="58">
        <v>201</v>
      </c>
      <c r="J8" s="58" t="s">
        <v>167</v>
      </c>
      <c r="K8" s="58" t="s">
        <v>168</v>
      </c>
      <c r="L8" s="58"/>
      <c r="M8" s="59">
        <v>46175</v>
      </c>
      <c r="N8" s="59">
        <v>46161</v>
      </c>
      <c r="O8" s="58" t="s">
        <v>169</v>
      </c>
      <c r="P8" s="58" t="s">
        <v>82</v>
      </c>
    </row>
    <row r="9" spans="1:16" ht="25.5" x14ac:dyDescent="0.2">
      <c r="A9" s="57" t="str">
        <f>HYPERLINK("#'x-" &amp; factor_list_table[[#This Row],[Series Number]] &amp; "'!A1", "x-" &amp; factor_list_table[[#This Row],[Series Number]])</f>
        <v>x-202</v>
      </c>
      <c r="B9" s="58" t="s">
        <v>31</v>
      </c>
      <c r="C9" s="58" t="s">
        <v>162</v>
      </c>
      <c r="D9" s="58" t="s">
        <v>163</v>
      </c>
      <c r="E9" s="58" t="s">
        <v>164</v>
      </c>
      <c r="F9" s="58" t="s">
        <v>170</v>
      </c>
      <c r="G9" s="58" t="s">
        <v>166</v>
      </c>
      <c r="H9" s="58">
        <v>0</v>
      </c>
      <c r="I9" s="58">
        <v>202</v>
      </c>
      <c r="J9" s="58" t="s">
        <v>171</v>
      </c>
      <c r="K9" s="58" t="s">
        <v>172</v>
      </c>
      <c r="L9" s="58"/>
      <c r="M9" s="59">
        <v>46175</v>
      </c>
      <c r="N9" s="59">
        <v>46161</v>
      </c>
      <c r="O9" s="58" t="s">
        <v>169</v>
      </c>
      <c r="P9" s="58" t="s">
        <v>82</v>
      </c>
    </row>
    <row r="10" spans="1:16" ht="25.5" x14ac:dyDescent="0.2">
      <c r="A10" s="57" t="str">
        <f>HYPERLINK("#'x-" &amp; factor_list_table[[#This Row],[Series Number]] &amp; "'!A1", "x-" &amp; factor_list_table[[#This Row],[Series Number]])</f>
        <v>x-203</v>
      </c>
      <c r="B10" s="58" t="s">
        <v>31</v>
      </c>
      <c r="C10" s="58" t="s">
        <v>162</v>
      </c>
      <c r="D10" s="58" t="s">
        <v>163</v>
      </c>
      <c r="E10" s="58" t="s">
        <v>173</v>
      </c>
      <c r="F10" s="58" t="s">
        <v>165</v>
      </c>
      <c r="G10" s="58" t="s">
        <v>166</v>
      </c>
      <c r="H10" s="58">
        <v>0</v>
      </c>
      <c r="I10" s="58">
        <v>203</v>
      </c>
      <c r="J10" s="58" t="s">
        <v>174</v>
      </c>
      <c r="K10" s="58" t="s">
        <v>175</v>
      </c>
      <c r="L10" s="58"/>
      <c r="M10" s="59">
        <v>46175</v>
      </c>
      <c r="N10" s="59">
        <v>46161</v>
      </c>
      <c r="O10" s="58" t="s">
        <v>169</v>
      </c>
      <c r="P10" s="58" t="s">
        <v>82</v>
      </c>
    </row>
    <row r="11" spans="1:16" ht="25.5" x14ac:dyDescent="0.2">
      <c r="A11" s="57" t="str">
        <f>HYPERLINK("#'x-" &amp; factor_list_table[[#This Row],[Series Number]] &amp; "'!A1", "x-" &amp; factor_list_table[[#This Row],[Series Number]])</f>
        <v>x-204</v>
      </c>
      <c r="B11" s="58" t="s">
        <v>31</v>
      </c>
      <c r="C11" s="58" t="s">
        <v>162</v>
      </c>
      <c r="D11" s="58" t="s">
        <v>163</v>
      </c>
      <c r="E11" s="58" t="s">
        <v>173</v>
      </c>
      <c r="F11" s="58" t="s">
        <v>170</v>
      </c>
      <c r="G11" s="58" t="s">
        <v>166</v>
      </c>
      <c r="H11" s="58">
        <v>0</v>
      </c>
      <c r="I11" s="58">
        <v>204</v>
      </c>
      <c r="J11" s="58" t="s">
        <v>176</v>
      </c>
      <c r="K11" s="58" t="s">
        <v>177</v>
      </c>
      <c r="L11" s="58"/>
      <c r="M11" s="59">
        <v>46175</v>
      </c>
      <c r="N11" s="59">
        <v>46161</v>
      </c>
      <c r="O11" s="58" t="s">
        <v>169</v>
      </c>
      <c r="P11" s="58" t="s">
        <v>82</v>
      </c>
    </row>
    <row r="12" spans="1:16" ht="25.5" x14ac:dyDescent="0.2">
      <c r="A12" s="57" t="str">
        <f>HYPERLINK("#'x-" &amp; factor_list_table[[#This Row],[Series Number]] &amp; "'!A1", "x-" &amp; factor_list_table[[#This Row],[Series Number]])</f>
        <v>x-205</v>
      </c>
      <c r="B12" s="58" t="s">
        <v>31</v>
      </c>
      <c r="C12" s="58" t="s">
        <v>162</v>
      </c>
      <c r="D12" s="58" t="s">
        <v>163</v>
      </c>
      <c r="E12" s="58" t="s">
        <v>178</v>
      </c>
      <c r="F12" s="58" t="s">
        <v>165</v>
      </c>
      <c r="G12" s="58" t="s">
        <v>166</v>
      </c>
      <c r="H12" s="58">
        <v>0</v>
      </c>
      <c r="I12" s="58">
        <v>205</v>
      </c>
      <c r="J12" s="58" t="s">
        <v>179</v>
      </c>
      <c r="K12" s="58" t="s">
        <v>180</v>
      </c>
      <c r="L12" s="58"/>
      <c r="M12" s="59">
        <v>46175</v>
      </c>
      <c r="N12" s="59">
        <v>46161</v>
      </c>
      <c r="O12" s="58" t="s">
        <v>169</v>
      </c>
      <c r="P12" s="58" t="s">
        <v>82</v>
      </c>
    </row>
    <row r="13" spans="1:16" ht="25.5" x14ac:dyDescent="0.2">
      <c r="A13" s="57" t="str">
        <f>HYPERLINK("#'x-" &amp; factor_list_table[[#This Row],[Series Number]] &amp; "'!A1", "x-" &amp; factor_list_table[[#This Row],[Series Number]])</f>
        <v>x-206</v>
      </c>
      <c r="B13" s="58" t="s">
        <v>31</v>
      </c>
      <c r="C13" s="58" t="s">
        <v>162</v>
      </c>
      <c r="D13" s="58" t="s">
        <v>163</v>
      </c>
      <c r="E13" s="58" t="s">
        <v>178</v>
      </c>
      <c r="F13" s="58" t="s">
        <v>170</v>
      </c>
      <c r="G13" s="58" t="s">
        <v>166</v>
      </c>
      <c r="H13" s="58">
        <v>0</v>
      </c>
      <c r="I13" s="58">
        <v>206</v>
      </c>
      <c r="J13" s="58" t="s">
        <v>181</v>
      </c>
      <c r="K13" s="58" t="s">
        <v>182</v>
      </c>
      <c r="L13" s="58"/>
      <c r="M13" s="59">
        <v>46175</v>
      </c>
      <c r="N13" s="59">
        <v>46161</v>
      </c>
      <c r="O13" s="58" t="s">
        <v>169</v>
      </c>
      <c r="P13" s="58" t="s">
        <v>82</v>
      </c>
    </row>
    <row r="14" spans="1:16" ht="25.5" x14ac:dyDescent="0.2">
      <c r="A14" s="57" t="str">
        <f>HYPERLINK("#'x-" &amp; factor_list_table[[#This Row],[Series Number]] &amp; "'!A1", "x-" &amp; factor_list_table[[#This Row],[Series Number]])</f>
        <v>x-207</v>
      </c>
      <c r="B14" s="58" t="s">
        <v>31</v>
      </c>
      <c r="C14" s="58" t="s">
        <v>162</v>
      </c>
      <c r="D14" s="58" t="s">
        <v>163</v>
      </c>
      <c r="E14" s="58" t="s">
        <v>183</v>
      </c>
      <c r="F14" s="58" t="s">
        <v>165</v>
      </c>
      <c r="G14" s="58" t="s">
        <v>166</v>
      </c>
      <c r="H14" s="58">
        <v>0</v>
      </c>
      <c r="I14" s="58">
        <v>207</v>
      </c>
      <c r="J14" s="58" t="s">
        <v>184</v>
      </c>
      <c r="K14" s="58" t="s">
        <v>185</v>
      </c>
      <c r="L14" s="58"/>
      <c r="M14" s="59">
        <v>46175</v>
      </c>
      <c r="N14" s="59">
        <v>46161</v>
      </c>
      <c r="O14" s="58" t="s">
        <v>169</v>
      </c>
      <c r="P14" s="58" t="s">
        <v>82</v>
      </c>
    </row>
    <row r="15" spans="1:16" ht="25.5" x14ac:dyDescent="0.2">
      <c r="A15" s="57" t="str">
        <f>HYPERLINK("#'x-" &amp; factor_list_table[[#This Row],[Series Number]] &amp; "'!A1", "x-" &amp; factor_list_table[[#This Row],[Series Number]])</f>
        <v>x-208</v>
      </c>
      <c r="B15" s="58" t="s">
        <v>31</v>
      </c>
      <c r="C15" s="58" t="s">
        <v>162</v>
      </c>
      <c r="D15" s="58" t="s">
        <v>163</v>
      </c>
      <c r="E15" s="58" t="s">
        <v>183</v>
      </c>
      <c r="F15" s="58" t="s">
        <v>170</v>
      </c>
      <c r="G15" s="58" t="s">
        <v>166</v>
      </c>
      <c r="H15" s="58">
        <v>0</v>
      </c>
      <c r="I15" s="58">
        <v>208</v>
      </c>
      <c r="J15" s="58" t="s">
        <v>186</v>
      </c>
      <c r="K15" s="58" t="s">
        <v>187</v>
      </c>
      <c r="L15" s="58"/>
      <c r="M15" s="59">
        <v>46175</v>
      </c>
      <c r="N15" s="59">
        <v>46161</v>
      </c>
      <c r="O15" s="58" t="s">
        <v>169</v>
      </c>
      <c r="P15" s="58" t="s">
        <v>82</v>
      </c>
    </row>
    <row r="16" spans="1:16" ht="25.5" x14ac:dyDescent="0.2">
      <c r="A16" s="57" t="str">
        <f>HYPERLINK("#'x-" &amp; factor_list_table[[#This Row],[Series Number]] &amp; "'!A1", "x-" &amp; factor_list_table[[#This Row],[Series Number]])</f>
        <v>x-209</v>
      </c>
      <c r="B16" s="58" t="s">
        <v>31</v>
      </c>
      <c r="C16" s="58" t="s">
        <v>162</v>
      </c>
      <c r="D16" s="58" t="s">
        <v>163</v>
      </c>
      <c r="E16" s="58" t="s">
        <v>188</v>
      </c>
      <c r="F16" s="58" t="s">
        <v>189</v>
      </c>
      <c r="G16" s="58" t="s">
        <v>190</v>
      </c>
      <c r="H16" s="58">
        <v>0</v>
      </c>
      <c r="I16" s="58">
        <v>209</v>
      </c>
      <c r="J16" s="58" t="s">
        <v>191</v>
      </c>
      <c r="K16" s="58" t="s">
        <v>192</v>
      </c>
      <c r="L16" s="58"/>
      <c r="M16" s="59">
        <v>46175</v>
      </c>
      <c r="N16" s="59">
        <v>46161</v>
      </c>
      <c r="O16" s="58" t="s">
        <v>169</v>
      </c>
      <c r="P16" s="58" t="s">
        <v>82</v>
      </c>
    </row>
    <row r="17" spans="1:16" ht="25.5" hidden="1" x14ac:dyDescent="0.2">
      <c r="A17" s="57" t="str">
        <f>HYPERLINK("#'x-" &amp; factor_list_table[[#This Row],[Series Number]] &amp; "'!A1", "x-" &amp; factor_list_table[[#This Row],[Series Number]])</f>
        <v>x-210</v>
      </c>
      <c r="B17" s="58" t="s">
        <v>31</v>
      </c>
      <c r="C17" s="58" t="s">
        <v>193</v>
      </c>
      <c r="D17" s="58" t="s">
        <v>194</v>
      </c>
      <c r="E17" s="58" t="s">
        <v>195</v>
      </c>
      <c r="F17" s="58" t="s">
        <v>165</v>
      </c>
      <c r="G17" s="58" t="s">
        <v>196</v>
      </c>
      <c r="H17" s="58">
        <v>0</v>
      </c>
      <c r="I17" s="58">
        <v>210</v>
      </c>
      <c r="J17" s="58" t="s">
        <v>197</v>
      </c>
      <c r="K17" s="58" t="s">
        <v>198</v>
      </c>
      <c r="L17" s="58"/>
      <c r="M17" s="59">
        <v>45107</v>
      </c>
      <c r="N17" s="59">
        <v>45015</v>
      </c>
      <c r="O17" s="58" t="s">
        <v>169</v>
      </c>
      <c r="P17" s="58" t="s">
        <v>83</v>
      </c>
    </row>
    <row r="18" spans="1:16" ht="25.5" hidden="1" x14ac:dyDescent="0.2">
      <c r="A18" s="57" t="str">
        <f>HYPERLINK("#'x-" &amp; factor_list_table[[#This Row],[Series Number]] &amp; "'!A1", "x-" &amp; factor_list_table[[#This Row],[Series Number]])</f>
        <v>x-211</v>
      </c>
      <c r="B18" s="58" t="s">
        <v>31</v>
      </c>
      <c r="C18" s="58" t="s">
        <v>193</v>
      </c>
      <c r="D18" s="58" t="s">
        <v>194</v>
      </c>
      <c r="E18" s="58" t="s">
        <v>199</v>
      </c>
      <c r="F18" s="58" t="s">
        <v>170</v>
      </c>
      <c r="G18" s="58" t="s">
        <v>196</v>
      </c>
      <c r="H18" s="58">
        <v>0</v>
      </c>
      <c r="I18" s="58">
        <v>211</v>
      </c>
      <c r="J18" s="58" t="s">
        <v>200</v>
      </c>
      <c r="K18" s="58" t="s">
        <v>201</v>
      </c>
      <c r="L18" s="58"/>
      <c r="M18" s="59">
        <v>45107</v>
      </c>
      <c r="N18" s="59">
        <v>45015</v>
      </c>
      <c r="O18" s="58" t="s">
        <v>169</v>
      </c>
      <c r="P18" s="58" t="s">
        <v>83</v>
      </c>
    </row>
    <row r="19" spans="1:16" ht="25.5" hidden="1" x14ac:dyDescent="0.2">
      <c r="A19" s="57" t="str">
        <f>HYPERLINK("#'x-" &amp; factor_list_table[[#This Row],[Series Number]] &amp; "'!A1", "x-" &amp; factor_list_table[[#This Row],[Series Number]])</f>
        <v>x-212</v>
      </c>
      <c r="B19" s="58" t="s">
        <v>31</v>
      </c>
      <c r="C19" s="58" t="s">
        <v>193</v>
      </c>
      <c r="D19" s="58" t="s">
        <v>194</v>
      </c>
      <c r="E19" s="58" t="s">
        <v>202</v>
      </c>
      <c r="F19" s="58" t="s">
        <v>165</v>
      </c>
      <c r="G19" s="58" t="s">
        <v>196</v>
      </c>
      <c r="H19" s="58">
        <v>0</v>
      </c>
      <c r="I19" s="58">
        <v>212</v>
      </c>
      <c r="J19" s="58" t="s">
        <v>203</v>
      </c>
      <c r="K19" s="58" t="s">
        <v>204</v>
      </c>
      <c r="L19" s="58"/>
      <c r="M19" s="59">
        <v>45107</v>
      </c>
      <c r="N19" s="59">
        <v>45015</v>
      </c>
      <c r="O19" s="58" t="s">
        <v>169</v>
      </c>
      <c r="P19" s="58" t="s">
        <v>83</v>
      </c>
    </row>
    <row r="20" spans="1:16" ht="25.5" hidden="1" x14ac:dyDescent="0.2">
      <c r="A20" s="57" t="str">
        <f>HYPERLINK("#'x-" &amp; factor_list_table[[#This Row],[Series Number]] &amp; "'!A1", "x-" &amp; factor_list_table[[#This Row],[Series Number]])</f>
        <v>x-213</v>
      </c>
      <c r="B20" s="58" t="s">
        <v>31</v>
      </c>
      <c r="C20" s="58" t="s">
        <v>193</v>
      </c>
      <c r="D20" s="58" t="s">
        <v>194</v>
      </c>
      <c r="E20" s="58" t="s">
        <v>205</v>
      </c>
      <c r="F20" s="58" t="s">
        <v>170</v>
      </c>
      <c r="G20" s="58" t="s">
        <v>196</v>
      </c>
      <c r="H20" s="58">
        <v>0</v>
      </c>
      <c r="I20" s="58">
        <v>213</v>
      </c>
      <c r="J20" s="58" t="s">
        <v>206</v>
      </c>
      <c r="K20" s="58" t="s">
        <v>207</v>
      </c>
      <c r="L20" s="58"/>
      <c r="M20" s="59">
        <v>45107</v>
      </c>
      <c r="N20" s="59">
        <v>45015</v>
      </c>
      <c r="O20" s="58" t="s">
        <v>169</v>
      </c>
      <c r="P20" s="58" t="s">
        <v>83</v>
      </c>
    </row>
    <row r="21" spans="1:16" ht="25.5" hidden="1" x14ac:dyDescent="0.2">
      <c r="A21" s="57" t="str">
        <f>HYPERLINK("#'x-" &amp; factor_list_table[[#This Row],[Series Number]] &amp; "'!A1", "x-" &amp; factor_list_table[[#This Row],[Series Number]])</f>
        <v>x-214</v>
      </c>
      <c r="B21" s="58" t="s">
        <v>31</v>
      </c>
      <c r="C21" s="58" t="s">
        <v>193</v>
      </c>
      <c r="D21" s="58" t="s">
        <v>194</v>
      </c>
      <c r="E21" s="58" t="s">
        <v>208</v>
      </c>
      <c r="F21" s="58" t="s">
        <v>165</v>
      </c>
      <c r="G21" s="58" t="s">
        <v>196</v>
      </c>
      <c r="H21" s="58">
        <v>0</v>
      </c>
      <c r="I21" s="58">
        <v>214</v>
      </c>
      <c r="J21" s="58" t="s">
        <v>209</v>
      </c>
      <c r="K21" s="58" t="s">
        <v>210</v>
      </c>
      <c r="L21" s="58"/>
      <c r="M21" s="59">
        <v>45107</v>
      </c>
      <c r="N21" s="59">
        <v>45015</v>
      </c>
      <c r="O21" s="58" t="s">
        <v>169</v>
      </c>
      <c r="P21" s="58" t="s">
        <v>83</v>
      </c>
    </row>
    <row r="22" spans="1:16" ht="25.5" hidden="1" x14ac:dyDescent="0.2">
      <c r="A22" s="57" t="str">
        <f>HYPERLINK("#'x-" &amp; factor_list_table[[#This Row],[Series Number]] &amp; "'!A1", "x-" &amp; factor_list_table[[#This Row],[Series Number]])</f>
        <v>x-215</v>
      </c>
      <c r="B22" s="58" t="s">
        <v>31</v>
      </c>
      <c r="C22" s="58" t="s">
        <v>193</v>
      </c>
      <c r="D22" s="58" t="s">
        <v>194</v>
      </c>
      <c r="E22" s="58" t="s">
        <v>211</v>
      </c>
      <c r="F22" s="58" t="s">
        <v>170</v>
      </c>
      <c r="G22" s="58" t="s">
        <v>196</v>
      </c>
      <c r="H22" s="58">
        <v>0</v>
      </c>
      <c r="I22" s="58">
        <v>215</v>
      </c>
      <c r="J22" s="58" t="s">
        <v>212</v>
      </c>
      <c r="K22" s="58" t="s">
        <v>213</v>
      </c>
      <c r="L22" s="58"/>
      <c r="M22" s="59">
        <v>45107</v>
      </c>
      <c r="N22" s="59">
        <v>45015</v>
      </c>
      <c r="O22" s="58" t="s">
        <v>169</v>
      </c>
      <c r="P22" s="58" t="s">
        <v>83</v>
      </c>
    </row>
    <row r="23" spans="1:16" ht="25.5" hidden="1" x14ac:dyDescent="0.2">
      <c r="A23" s="57" t="str">
        <f>HYPERLINK("#'x-" &amp; factor_list_table[[#This Row],[Series Number]] &amp; "'!A1", "x-" &amp; factor_list_table[[#This Row],[Series Number]])</f>
        <v>x-216</v>
      </c>
      <c r="B23" s="58" t="s">
        <v>31</v>
      </c>
      <c r="C23" s="58" t="s">
        <v>193</v>
      </c>
      <c r="D23" s="58" t="s">
        <v>194</v>
      </c>
      <c r="E23" s="58" t="s">
        <v>214</v>
      </c>
      <c r="F23" s="58" t="s">
        <v>165</v>
      </c>
      <c r="G23" s="58" t="s">
        <v>196</v>
      </c>
      <c r="H23" s="58">
        <v>0</v>
      </c>
      <c r="I23" s="58">
        <v>216</v>
      </c>
      <c r="J23" s="58" t="s">
        <v>215</v>
      </c>
      <c r="K23" s="58" t="s">
        <v>216</v>
      </c>
      <c r="L23" s="58"/>
      <c r="M23" s="59">
        <v>45107</v>
      </c>
      <c r="N23" s="59">
        <v>45015</v>
      </c>
      <c r="O23" s="58" t="s">
        <v>169</v>
      </c>
      <c r="P23" s="58" t="s">
        <v>83</v>
      </c>
    </row>
    <row r="24" spans="1:16" ht="25.5" hidden="1" x14ac:dyDescent="0.2">
      <c r="A24" s="57" t="str">
        <f>HYPERLINK("#'x-" &amp; factor_list_table[[#This Row],[Series Number]] &amp; "'!A1", "x-" &amp; factor_list_table[[#This Row],[Series Number]])</f>
        <v>x-217</v>
      </c>
      <c r="B24" s="58" t="s">
        <v>31</v>
      </c>
      <c r="C24" s="58" t="s">
        <v>193</v>
      </c>
      <c r="D24" s="58" t="s">
        <v>194</v>
      </c>
      <c r="E24" s="58" t="s">
        <v>217</v>
      </c>
      <c r="F24" s="58" t="s">
        <v>170</v>
      </c>
      <c r="G24" s="58" t="s">
        <v>196</v>
      </c>
      <c r="H24" s="58">
        <v>0</v>
      </c>
      <c r="I24" s="58">
        <v>217</v>
      </c>
      <c r="J24" s="58" t="s">
        <v>218</v>
      </c>
      <c r="K24" s="58" t="s">
        <v>219</v>
      </c>
      <c r="L24" s="58"/>
      <c r="M24" s="59">
        <v>45107</v>
      </c>
      <c r="N24" s="59">
        <v>45015</v>
      </c>
      <c r="O24" s="58" t="s">
        <v>169</v>
      </c>
      <c r="P24" s="58" t="s">
        <v>83</v>
      </c>
    </row>
    <row r="25" spans="1:16" ht="25.5" x14ac:dyDescent="0.2">
      <c r="A25" s="57" t="str">
        <f>HYPERLINK("#'x-" &amp; factor_list_table[[#This Row],[Series Number]] &amp; "'!A1", "x-" &amp; factor_list_table[[#This Row],[Series Number]])</f>
        <v>x-301</v>
      </c>
      <c r="B25" s="58" t="s">
        <v>31</v>
      </c>
      <c r="C25" s="58" t="s">
        <v>162</v>
      </c>
      <c r="D25" s="58" t="s">
        <v>220</v>
      </c>
      <c r="E25" s="58" t="s">
        <v>221</v>
      </c>
      <c r="F25" s="58" t="s">
        <v>165</v>
      </c>
      <c r="G25" s="58" t="s">
        <v>166</v>
      </c>
      <c r="H25" s="58">
        <v>0</v>
      </c>
      <c r="I25" s="58">
        <v>301</v>
      </c>
      <c r="J25" s="58" t="s">
        <v>222</v>
      </c>
      <c r="K25" s="58" t="s">
        <v>223</v>
      </c>
      <c r="L25" s="58"/>
      <c r="M25" s="59">
        <v>46175</v>
      </c>
      <c r="N25" s="59">
        <v>46161</v>
      </c>
      <c r="O25" s="58" t="s">
        <v>169</v>
      </c>
      <c r="P25" s="58" t="s">
        <v>82</v>
      </c>
    </row>
    <row r="26" spans="1:16" ht="25.5" x14ac:dyDescent="0.2">
      <c r="A26" s="57" t="str">
        <f>HYPERLINK("#'x-" &amp; factor_list_table[[#This Row],[Series Number]] &amp; "'!A1", "x-" &amp; factor_list_table[[#This Row],[Series Number]])</f>
        <v>x-302</v>
      </c>
      <c r="B26" s="58" t="s">
        <v>31</v>
      </c>
      <c r="C26" s="58" t="s">
        <v>162</v>
      </c>
      <c r="D26" s="58" t="s">
        <v>220</v>
      </c>
      <c r="E26" s="58" t="s">
        <v>221</v>
      </c>
      <c r="F26" s="58" t="s">
        <v>170</v>
      </c>
      <c r="G26" s="58" t="s">
        <v>166</v>
      </c>
      <c r="H26" s="58">
        <v>0</v>
      </c>
      <c r="I26" s="58">
        <v>302</v>
      </c>
      <c r="J26" s="58" t="s">
        <v>224</v>
      </c>
      <c r="K26" s="58" t="s">
        <v>225</v>
      </c>
      <c r="L26" s="58"/>
      <c r="M26" s="59">
        <v>46175</v>
      </c>
      <c r="N26" s="59">
        <v>46161</v>
      </c>
      <c r="O26" s="58" t="s">
        <v>169</v>
      </c>
      <c r="P26" s="58" t="s">
        <v>82</v>
      </c>
    </row>
    <row r="27" spans="1:16" ht="25.5" x14ac:dyDescent="0.2">
      <c r="A27" s="57" t="str">
        <f>HYPERLINK("#'x-" &amp; factor_list_table[[#This Row],[Series Number]] &amp; "'!A1", "x-" &amp; factor_list_table[[#This Row],[Series Number]])</f>
        <v>x-303</v>
      </c>
      <c r="B27" s="58" t="s">
        <v>31</v>
      </c>
      <c r="C27" s="58" t="s">
        <v>162</v>
      </c>
      <c r="D27" s="58" t="s">
        <v>220</v>
      </c>
      <c r="E27" s="58" t="s">
        <v>226</v>
      </c>
      <c r="F27" s="58" t="s">
        <v>165</v>
      </c>
      <c r="G27" s="58" t="s">
        <v>166</v>
      </c>
      <c r="H27" s="58">
        <v>0</v>
      </c>
      <c r="I27" s="58">
        <v>303</v>
      </c>
      <c r="J27" s="58" t="s">
        <v>227</v>
      </c>
      <c r="K27" s="58" t="s">
        <v>228</v>
      </c>
      <c r="L27" s="58"/>
      <c r="M27" s="59">
        <v>46175</v>
      </c>
      <c r="N27" s="59">
        <v>46161</v>
      </c>
      <c r="O27" s="58" t="s">
        <v>169</v>
      </c>
      <c r="P27" s="58" t="s">
        <v>82</v>
      </c>
    </row>
    <row r="28" spans="1:16" ht="25.5" x14ac:dyDescent="0.2">
      <c r="A28" s="57" t="str">
        <f>HYPERLINK("#'x-" &amp; factor_list_table[[#This Row],[Series Number]] &amp; "'!A1", "x-" &amp; factor_list_table[[#This Row],[Series Number]])</f>
        <v>x-304</v>
      </c>
      <c r="B28" s="58" t="s">
        <v>31</v>
      </c>
      <c r="C28" s="58" t="s">
        <v>162</v>
      </c>
      <c r="D28" s="58" t="s">
        <v>220</v>
      </c>
      <c r="E28" s="58" t="s">
        <v>226</v>
      </c>
      <c r="F28" s="58" t="s">
        <v>170</v>
      </c>
      <c r="G28" s="58" t="s">
        <v>166</v>
      </c>
      <c r="H28" s="58">
        <v>0</v>
      </c>
      <c r="I28" s="58">
        <v>304</v>
      </c>
      <c r="J28" s="58" t="s">
        <v>229</v>
      </c>
      <c r="K28" s="58" t="s">
        <v>230</v>
      </c>
      <c r="L28" s="58"/>
      <c r="M28" s="59">
        <v>46175</v>
      </c>
      <c r="N28" s="59">
        <v>46161</v>
      </c>
      <c r="O28" s="58" t="s">
        <v>169</v>
      </c>
      <c r="P28" s="58" t="s">
        <v>82</v>
      </c>
    </row>
    <row r="29" spans="1:16" ht="30.95" hidden="1" customHeight="1" x14ac:dyDescent="0.2">
      <c r="A29" s="57" t="str">
        <f>HYPERLINK("#'x-" &amp; factor_list_table[[#This Row],[Series Number]] &amp; "'!A1", "x-" &amp; factor_list_table[[#This Row],[Series Number]])</f>
        <v>x-305</v>
      </c>
      <c r="B29" s="58" t="s">
        <v>31</v>
      </c>
      <c r="C29" s="58" t="s">
        <v>193</v>
      </c>
      <c r="D29" s="58" t="s">
        <v>259</v>
      </c>
      <c r="E29" s="58" t="s">
        <v>626</v>
      </c>
      <c r="F29" s="58" t="s">
        <v>189</v>
      </c>
      <c r="G29" s="58" t="s">
        <v>232</v>
      </c>
      <c r="H29" s="58">
        <v>0</v>
      </c>
      <c r="I29" s="58">
        <v>305</v>
      </c>
      <c r="J29" s="58" t="s">
        <v>233</v>
      </c>
      <c r="K29" s="58" t="s">
        <v>234</v>
      </c>
      <c r="L29" s="58" t="s">
        <v>627</v>
      </c>
      <c r="M29" s="59">
        <v>45072</v>
      </c>
      <c r="N29" s="59">
        <v>45015</v>
      </c>
      <c r="O29" s="58" t="s">
        <v>169</v>
      </c>
      <c r="P29" s="58" t="s">
        <v>83</v>
      </c>
    </row>
    <row r="30" spans="1:16" ht="30.95" hidden="1" customHeight="1" x14ac:dyDescent="0.2">
      <c r="A30" s="57" t="str">
        <f>HYPERLINK("#'x-" &amp; factor_list_table[[#This Row],[Series Number]] &amp; "'!A1", "x-" &amp; factor_list_table[[#This Row],[Series Number]])</f>
        <v>x-306</v>
      </c>
      <c r="B30" s="58" t="s">
        <v>31</v>
      </c>
      <c r="C30" s="58" t="s">
        <v>193</v>
      </c>
      <c r="D30" s="58" t="s">
        <v>259</v>
      </c>
      <c r="E30" s="58" t="s">
        <v>235</v>
      </c>
      <c r="F30" s="58" t="s">
        <v>189</v>
      </c>
      <c r="G30" s="58" t="s">
        <v>232</v>
      </c>
      <c r="H30" s="58">
        <v>0</v>
      </c>
      <c r="I30" s="58">
        <v>306</v>
      </c>
      <c r="J30" s="58" t="s">
        <v>237</v>
      </c>
      <c r="K30" s="58" t="s">
        <v>238</v>
      </c>
      <c r="L30" s="58" t="s">
        <v>627</v>
      </c>
      <c r="M30" s="59">
        <v>45072</v>
      </c>
      <c r="N30" s="59">
        <v>45015</v>
      </c>
      <c r="O30" s="58" t="s">
        <v>169</v>
      </c>
      <c r="P30" s="58" t="s">
        <v>83</v>
      </c>
    </row>
    <row r="31" spans="1:16" ht="25.5" x14ac:dyDescent="0.2">
      <c r="A31" s="57" t="str">
        <f>HYPERLINK("#'x-" &amp; factor_list_table[[#This Row],[Series Number]] &amp; "'!A1", "x-" &amp; factor_list_table[[#This Row],[Series Number]])</f>
        <v>x-307</v>
      </c>
      <c r="B31" s="58" t="s">
        <v>31</v>
      </c>
      <c r="C31" s="58" t="s">
        <v>239</v>
      </c>
      <c r="D31" s="58" t="s">
        <v>240</v>
      </c>
      <c r="E31" s="58" t="s">
        <v>241</v>
      </c>
      <c r="F31" s="58" t="s">
        <v>165</v>
      </c>
      <c r="G31" s="58" t="s">
        <v>166</v>
      </c>
      <c r="H31" s="58">
        <v>0</v>
      </c>
      <c r="I31" s="58">
        <v>307</v>
      </c>
      <c r="J31" s="58" t="s">
        <v>242</v>
      </c>
      <c r="K31" s="58" t="s">
        <v>228</v>
      </c>
      <c r="L31" s="58"/>
      <c r="M31" s="59">
        <v>46175</v>
      </c>
      <c r="N31" s="59">
        <v>46161</v>
      </c>
      <c r="O31" s="58" t="s">
        <v>169</v>
      </c>
      <c r="P31" s="58" t="s">
        <v>82</v>
      </c>
    </row>
    <row r="32" spans="1:16" ht="25.5" x14ac:dyDescent="0.2">
      <c r="A32" s="57" t="str">
        <f>HYPERLINK("#'x-" &amp; factor_list_table[[#This Row],[Series Number]] &amp; "'!A1", "x-" &amp; factor_list_table[[#This Row],[Series Number]])</f>
        <v>x-308</v>
      </c>
      <c r="B32" s="58" t="s">
        <v>31</v>
      </c>
      <c r="C32" s="58" t="s">
        <v>239</v>
      </c>
      <c r="D32" s="58" t="s">
        <v>240</v>
      </c>
      <c r="E32" s="58" t="s">
        <v>243</v>
      </c>
      <c r="F32" s="58" t="s">
        <v>170</v>
      </c>
      <c r="G32" s="58" t="s">
        <v>166</v>
      </c>
      <c r="H32" s="58">
        <v>0</v>
      </c>
      <c r="I32" s="58">
        <v>308</v>
      </c>
      <c r="J32" s="58" t="s">
        <v>244</v>
      </c>
      <c r="K32" s="58" t="s">
        <v>230</v>
      </c>
      <c r="L32" s="58"/>
      <c r="M32" s="59">
        <v>46175</v>
      </c>
      <c r="N32" s="59">
        <v>46161</v>
      </c>
      <c r="O32" s="58" t="s">
        <v>169</v>
      </c>
      <c r="P32" s="58" t="s">
        <v>82</v>
      </c>
    </row>
    <row r="33" spans="1:16" ht="25.5" x14ac:dyDescent="0.2">
      <c r="A33" s="57" t="str">
        <f>HYPERLINK("#'x-" &amp; factor_list_table[[#This Row],[Series Number]] &amp; "'!A1", "x-" &amp; factor_list_table[[#This Row],[Series Number]])</f>
        <v>x-309</v>
      </c>
      <c r="B33" s="58" t="s">
        <v>31</v>
      </c>
      <c r="C33" s="58" t="s">
        <v>239</v>
      </c>
      <c r="D33" s="58" t="s">
        <v>240</v>
      </c>
      <c r="E33" s="58" t="s">
        <v>245</v>
      </c>
      <c r="F33" s="58" t="s">
        <v>165</v>
      </c>
      <c r="G33" s="58" t="s">
        <v>166</v>
      </c>
      <c r="H33" s="58">
        <v>0</v>
      </c>
      <c r="I33" s="58">
        <v>309</v>
      </c>
      <c r="J33" s="58" t="s">
        <v>246</v>
      </c>
      <c r="K33" s="58" t="s">
        <v>247</v>
      </c>
      <c r="L33" s="58"/>
      <c r="M33" s="59">
        <v>46175</v>
      </c>
      <c r="N33" s="59">
        <v>46161</v>
      </c>
      <c r="O33" s="58" t="s">
        <v>169</v>
      </c>
      <c r="P33" s="58" t="s">
        <v>82</v>
      </c>
    </row>
    <row r="34" spans="1:16" ht="25.5" x14ac:dyDescent="0.2">
      <c r="A34" s="57" t="str">
        <f>HYPERLINK("#'x-" &amp; factor_list_table[[#This Row],[Series Number]] &amp; "'!A1", "x-" &amp; factor_list_table[[#This Row],[Series Number]])</f>
        <v>x-310</v>
      </c>
      <c r="B34" s="58" t="s">
        <v>31</v>
      </c>
      <c r="C34" s="58" t="s">
        <v>239</v>
      </c>
      <c r="D34" s="58" t="s">
        <v>240</v>
      </c>
      <c r="E34" s="58" t="s">
        <v>248</v>
      </c>
      <c r="F34" s="58" t="s">
        <v>170</v>
      </c>
      <c r="G34" s="58" t="s">
        <v>166</v>
      </c>
      <c r="H34" s="58">
        <v>0</v>
      </c>
      <c r="I34" s="58">
        <v>310</v>
      </c>
      <c r="J34" s="58" t="s">
        <v>249</v>
      </c>
      <c r="K34" s="58" t="s">
        <v>250</v>
      </c>
      <c r="L34" s="58"/>
      <c r="M34" s="59">
        <v>46175</v>
      </c>
      <c r="N34" s="59">
        <v>46161</v>
      </c>
      <c r="O34" s="58" t="s">
        <v>169</v>
      </c>
      <c r="P34" s="58" t="s">
        <v>82</v>
      </c>
    </row>
    <row r="35" spans="1:16" ht="25.5" x14ac:dyDescent="0.2">
      <c r="A35" s="57" t="str">
        <f>HYPERLINK("#'x-" &amp; factor_list_table[[#This Row],[Series Number]] &amp; "'!A1", "x-" &amp; factor_list_table[[#This Row],[Series Number]])</f>
        <v>x-311</v>
      </c>
      <c r="B35" s="58" t="s">
        <v>31</v>
      </c>
      <c r="C35" s="58" t="s">
        <v>193</v>
      </c>
      <c r="D35" s="58" t="s">
        <v>240</v>
      </c>
      <c r="E35" s="58" t="s">
        <v>252</v>
      </c>
      <c r="F35" s="58" t="s">
        <v>253</v>
      </c>
      <c r="G35" s="58" t="s">
        <v>166</v>
      </c>
      <c r="H35" s="58">
        <v>0</v>
      </c>
      <c r="I35" s="58">
        <v>311</v>
      </c>
      <c r="J35" s="58" t="s">
        <v>254</v>
      </c>
      <c r="K35" s="58" t="s">
        <v>223</v>
      </c>
      <c r="L35" s="58"/>
      <c r="M35" s="59">
        <v>46175</v>
      </c>
      <c r="N35" s="59">
        <v>46161</v>
      </c>
      <c r="O35" s="58" t="s">
        <v>169</v>
      </c>
      <c r="P35" s="58" t="s">
        <v>82</v>
      </c>
    </row>
    <row r="36" spans="1:16" ht="27.95" hidden="1" customHeight="1" x14ac:dyDescent="0.2">
      <c r="A36" s="57" t="str">
        <f>HYPERLINK("#'x-" &amp; factor_list_table[[#This Row],[Series Number]] &amp; "'!A1", "x-" &amp; factor_list_table[[#This Row],[Series Number]])</f>
        <v>x-314</v>
      </c>
      <c r="B36" s="58" t="s">
        <v>31</v>
      </c>
      <c r="C36" s="58" t="s">
        <v>239</v>
      </c>
      <c r="D36" s="58" t="s">
        <v>259</v>
      </c>
      <c r="E36" s="58" t="s">
        <v>255</v>
      </c>
      <c r="F36" s="58" t="s">
        <v>189</v>
      </c>
      <c r="G36" s="58" t="s">
        <v>232</v>
      </c>
      <c r="H36" s="58">
        <v>0</v>
      </c>
      <c r="I36" s="58">
        <v>314</v>
      </c>
      <c r="J36" s="58" t="s">
        <v>256</v>
      </c>
      <c r="K36" s="58" t="s">
        <v>234</v>
      </c>
      <c r="L36" s="58" t="s">
        <v>628</v>
      </c>
      <c r="M36" s="59">
        <v>45072</v>
      </c>
      <c r="N36" s="59">
        <v>45015</v>
      </c>
      <c r="O36" s="58" t="s">
        <v>169</v>
      </c>
      <c r="P36" s="58" t="s">
        <v>83</v>
      </c>
    </row>
    <row r="37" spans="1:16" ht="27.95" hidden="1" customHeight="1" x14ac:dyDescent="0.2">
      <c r="A37" s="57" t="str">
        <f>HYPERLINK("#'x-" &amp; factor_list_table[[#This Row],[Series Number]] &amp; "'!A1", "x-" &amp; factor_list_table[[#This Row],[Series Number]])</f>
        <v>x-315</v>
      </c>
      <c r="B37" s="58" t="s">
        <v>31</v>
      </c>
      <c r="C37" s="58" t="s">
        <v>239</v>
      </c>
      <c r="D37" s="58" t="s">
        <v>259</v>
      </c>
      <c r="E37" s="58" t="s">
        <v>257</v>
      </c>
      <c r="F37" s="58" t="s">
        <v>189</v>
      </c>
      <c r="G37" s="58" t="s">
        <v>232</v>
      </c>
      <c r="H37" s="58">
        <v>0</v>
      </c>
      <c r="I37" s="58">
        <v>315</v>
      </c>
      <c r="J37" s="58" t="s">
        <v>258</v>
      </c>
      <c r="K37" s="58" t="s">
        <v>238</v>
      </c>
      <c r="L37" s="58" t="s">
        <v>628</v>
      </c>
      <c r="M37" s="59">
        <v>45072</v>
      </c>
      <c r="N37" s="59">
        <v>45015</v>
      </c>
      <c r="O37" s="58" t="s">
        <v>169</v>
      </c>
      <c r="P37" s="58" t="s">
        <v>83</v>
      </c>
    </row>
    <row r="38" spans="1:16" ht="25.5" hidden="1" x14ac:dyDescent="0.2">
      <c r="A38" s="57" t="str">
        <f>HYPERLINK("#'x-" &amp; factor_list_table[[#This Row],[Series Number]] &amp; "'!A1", "x-" &amp; factor_list_table[[#This Row],[Series Number]])</f>
        <v>x-401</v>
      </c>
      <c r="B38" s="58" t="s">
        <v>31</v>
      </c>
      <c r="C38" s="62">
        <v>2015</v>
      </c>
      <c r="D38" s="58" t="s">
        <v>259</v>
      </c>
      <c r="E38" s="58" t="s">
        <v>260</v>
      </c>
      <c r="F38" s="58" t="s">
        <v>189</v>
      </c>
      <c r="G38" s="58" t="s">
        <v>232</v>
      </c>
      <c r="H38" s="58">
        <v>0</v>
      </c>
      <c r="I38" s="58">
        <v>401</v>
      </c>
      <c r="J38" s="58" t="s">
        <v>261</v>
      </c>
      <c r="K38" s="58" t="s">
        <v>262</v>
      </c>
      <c r="L38" s="58"/>
      <c r="M38" s="59">
        <v>45107</v>
      </c>
      <c r="N38" s="59">
        <v>45132</v>
      </c>
      <c r="O38" s="58" t="s">
        <v>169</v>
      </c>
      <c r="P38" s="58" t="s">
        <v>83</v>
      </c>
    </row>
    <row r="39" spans="1:16" ht="25.5" hidden="1" x14ac:dyDescent="0.2">
      <c r="A39" s="57" t="str">
        <f>HYPERLINK("#'x-" &amp; factor_list_table[[#This Row],[Series Number]] &amp; "'!A1", "x-" &amp; factor_list_table[[#This Row],[Series Number]])</f>
        <v>x-402</v>
      </c>
      <c r="B39" s="58" t="s">
        <v>31</v>
      </c>
      <c r="C39" s="62">
        <v>2015</v>
      </c>
      <c r="D39" s="58" t="s">
        <v>263</v>
      </c>
      <c r="E39" s="58" t="s">
        <v>264</v>
      </c>
      <c r="F39" s="58" t="s">
        <v>253</v>
      </c>
      <c r="G39" s="58" t="s">
        <v>265</v>
      </c>
      <c r="H39" s="58">
        <v>0</v>
      </c>
      <c r="I39" s="58">
        <v>402</v>
      </c>
      <c r="J39" s="58" t="s">
        <v>266</v>
      </c>
      <c r="K39" s="58" t="s">
        <v>267</v>
      </c>
      <c r="L39" s="58"/>
      <c r="M39" s="59">
        <v>45107</v>
      </c>
      <c r="N39" s="59">
        <v>45174</v>
      </c>
      <c r="O39" s="58" t="s">
        <v>169</v>
      </c>
      <c r="P39" s="58" t="s">
        <v>83</v>
      </c>
    </row>
    <row r="40" spans="1:16" ht="25.5" hidden="1" x14ac:dyDescent="0.2">
      <c r="A40" s="57" t="str">
        <f>HYPERLINK("#'x-" &amp; factor_list_table[[#This Row],[Series Number]] &amp; "'!A1", "x-" &amp; factor_list_table[[#This Row],[Series Number]])</f>
        <v>x-501</v>
      </c>
      <c r="B40" s="58" t="s">
        <v>31</v>
      </c>
      <c r="C40" s="58" t="s">
        <v>162</v>
      </c>
      <c r="D40" s="58" t="s">
        <v>268</v>
      </c>
      <c r="E40" s="58" t="s">
        <v>269</v>
      </c>
      <c r="F40" s="58" t="s">
        <v>165</v>
      </c>
      <c r="G40" s="58" t="s">
        <v>270</v>
      </c>
      <c r="H40" s="58">
        <v>0</v>
      </c>
      <c r="I40" s="58">
        <v>501</v>
      </c>
      <c r="J40" s="58" t="s">
        <v>271</v>
      </c>
      <c r="K40" s="58" t="s">
        <v>234</v>
      </c>
      <c r="L40" s="58"/>
      <c r="M40" s="59">
        <v>45134</v>
      </c>
      <c r="N40" s="59">
        <v>45154</v>
      </c>
      <c r="O40" s="58" t="s">
        <v>169</v>
      </c>
      <c r="P40" s="58" t="s">
        <v>83</v>
      </c>
    </row>
    <row r="41" spans="1:16" ht="25.5" hidden="1" x14ac:dyDescent="0.2">
      <c r="A41" s="57" t="str">
        <f>HYPERLINK("#'x-" &amp; factor_list_table[[#This Row],[Series Number]] &amp; "'!A1", "x-" &amp; factor_list_table[[#This Row],[Series Number]])</f>
        <v>x-501</v>
      </c>
      <c r="B41" s="58" t="s">
        <v>31</v>
      </c>
      <c r="C41" s="58" t="s">
        <v>162</v>
      </c>
      <c r="D41" s="58" t="s">
        <v>268</v>
      </c>
      <c r="E41" s="58" t="s">
        <v>272</v>
      </c>
      <c r="F41" s="58" t="s">
        <v>170</v>
      </c>
      <c r="G41" s="58" t="s">
        <v>270</v>
      </c>
      <c r="H41" s="58">
        <v>0</v>
      </c>
      <c r="I41" s="58">
        <v>501</v>
      </c>
      <c r="J41" s="58" t="s">
        <v>273</v>
      </c>
      <c r="K41" s="58" t="s">
        <v>234</v>
      </c>
      <c r="L41" s="58"/>
      <c r="M41" s="59">
        <v>45134</v>
      </c>
      <c r="N41" s="59">
        <v>45154</v>
      </c>
      <c r="O41" s="58" t="s">
        <v>169</v>
      </c>
      <c r="P41" s="58" t="s">
        <v>83</v>
      </c>
    </row>
    <row r="42" spans="1:16" ht="25.5" hidden="1" x14ac:dyDescent="0.2">
      <c r="A42" s="57" t="str">
        <f>HYPERLINK("#'x-" &amp; factor_list_table[[#This Row],[Series Number]] &amp; "'!A1", "x-" &amp; factor_list_table[[#This Row],[Series Number]])</f>
        <v>x-502</v>
      </c>
      <c r="B42" s="58" t="s">
        <v>31</v>
      </c>
      <c r="C42" s="58" t="s">
        <v>162</v>
      </c>
      <c r="D42" s="58" t="s">
        <v>268</v>
      </c>
      <c r="E42" s="58" t="s">
        <v>274</v>
      </c>
      <c r="F42" s="58" t="s">
        <v>170</v>
      </c>
      <c r="G42" s="58" t="s">
        <v>275</v>
      </c>
      <c r="H42" s="58">
        <v>0</v>
      </c>
      <c r="I42" s="58">
        <v>502</v>
      </c>
      <c r="J42" s="58" t="s">
        <v>276</v>
      </c>
      <c r="K42" s="58" t="s">
        <v>238</v>
      </c>
      <c r="L42" s="58"/>
      <c r="M42" s="59">
        <v>45134</v>
      </c>
      <c r="N42" s="59">
        <v>45154</v>
      </c>
      <c r="O42" s="58" t="s">
        <v>169</v>
      </c>
      <c r="P42" s="58" t="s">
        <v>83</v>
      </c>
    </row>
    <row r="43" spans="1:16" ht="25.5" hidden="1" x14ac:dyDescent="0.2">
      <c r="A43" s="57" t="str">
        <f>HYPERLINK("#'x-" &amp; factor_list_table[[#This Row],[Series Number]] &amp; "'!A1", "x-" &amp; factor_list_table[[#This Row],[Series Number]])</f>
        <v>x-502</v>
      </c>
      <c r="B43" s="58" t="s">
        <v>31</v>
      </c>
      <c r="C43" s="58" t="s">
        <v>162</v>
      </c>
      <c r="D43" s="58" t="s">
        <v>268</v>
      </c>
      <c r="E43" s="58" t="s">
        <v>277</v>
      </c>
      <c r="F43" s="58" t="s">
        <v>165</v>
      </c>
      <c r="G43" s="58" t="s">
        <v>275</v>
      </c>
      <c r="H43" s="58">
        <v>0</v>
      </c>
      <c r="I43" s="58">
        <v>502</v>
      </c>
      <c r="J43" s="58" t="s">
        <v>278</v>
      </c>
      <c r="K43" s="58" t="s">
        <v>238</v>
      </c>
      <c r="L43" s="58"/>
      <c r="M43" s="59">
        <v>45134</v>
      </c>
      <c r="N43" s="59">
        <v>45154</v>
      </c>
      <c r="O43" s="58" t="s">
        <v>169</v>
      </c>
      <c r="P43" s="58" t="s">
        <v>83</v>
      </c>
    </row>
    <row r="44" spans="1:16" ht="25.5" hidden="1" x14ac:dyDescent="0.2">
      <c r="A44" s="57" t="str">
        <f>HYPERLINK("#'x-" &amp; factor_list_table[[#This Row],[Series Number]] &amp; "'!A1", "x-" &amp; factor_list_table[[#This Row],[Series Number]])</f>
        <v>x-503</v>
      </c>
      <c r="B44" s="58" t="s">
        <v>31</v>
      </c>
      <c r="C44" s="58" t="s">
        <v>162</v>
      </c>
      <c r="D44" s="58" t="s">
        <v>268</v>
      </c>
      <c r="E44" s="58" t="s">
        <v>279</v>
      </c>
      <c r="F44" s="58" t="s">
        <v>253</v>
      </c>
      <c r="G44" s="58" t="s">
        <v>280</v>
      </c>
      <c r="H44" s="58">
        <v>0</v>
      </c>
      <c r="I44" s="58">
        <v>503</v>
      </c>
      <c r="J44" s="58" t="s">
        <v>281</v>
      </c>
      <c r="K44" s="58" t="s">
        <v>282</v>
      </c>
      <c r="L44" s="58"/>
      <c r="M44" s="59">
        <v>45134</v>
      </c>
      <c r="N44" s="59">
        <v>45154</v>
      </c>
      <c r="O44" s="58" t="s">
        <v>169</v>
      </c>
      <c r="P44" s="58" t="s">
        <v>83</v>
      </c>
    </row>
    <row r="45" spans="1:16" ht="25.5" hidden="1" x14ac:dyDescent="0.2">
      <c r="A45" s="57" t="str">
        <f>HYPERLINK("#'x-" &amp; factor_list_table[[#This Row],[Series Number]] &amp; "'!A1", "x-" &amp; factor_list_table[[#This Row],[Series Number]])</f>
        <v>x-503</v>
      </c>
      <c r="B45" s="58" t="s">
        <v>31</v>
      </c>
      <c r="C45" s="58" t="s">
        <v>162</v>
      </c>
      <c r="D45" s="58" t="s">
        <v>268</v>
      </c>
      <c r="E45" s="58" t="s">
        <v>279</v>
      </c>
      <c r="F45" s="58" t="s">
        <v>253</v>
      </c>
      <c r="G45" s="58" t="s">
        <v>283</v>
      </c>
      <c r="H45" s="58">
        <v>0</v>
      </c>
      <c r="I45" s="58">
        <v>503</v>
      </c>
      <c r="J45" s="58" t="s">
        <v>284</v>
      </c>
      <c r="K45" s="58" t="s">
        <v>282</v>
      </c>
      <c r="L45" s="58"/>
      <c r="M45" s="59">
        <v>45134</v>
      </c>
      <c r="N45" s="59">
        <v>45154</v>
      </c>
      <c r="O45" s="58" t="s">
        <v>169</v>
      </c>
      <c r="P45" s="58" t="s">
        <v>83</v>
      </c>
    </row>
    <row r="46" spans="1:16" ht="25.5" hidden="1" x14ac:dyDescent="0.2">
      <c r="A46" s="57" t="str">
        <f>HYPERLINK("#'x-" &amp; factor_list_table[[#This Row],[Series Number]] &amp; "'!A1", "x-" &amp; factor_list_table[[#This Row],[Series Number]])</f>
        <v>x-504</v>
      </c>
      <c r="B46" s="58" t="s">
        <v>31</v>
      </c>
      <c r="C46" s="58" t="s">
        <v>162</v>
      </c>
      <c r="D46" s="58" t="s">
        <v>268</v>
      </c>
      <c r="E46" s="58" t="s">
        <v>285</v>
      </c>
      <c r="F46" s="58" t="s">
        <v>165</v>
      </c>
      <c r="G46" s="58" t="s">
        <v>275</v>
      </c>
      <c r="H46" s="58">
        <v>0</v>
      </c>
      <c r="I46" s="58">
        <v>504</v>
      </c>
      <c r="J46" s="58" t="s">
        <v>286</v>
      </c>
      <c r="K46" s="58" t="s">
        <v>287</v>
      </c>
      <c r="L46" s="58"/>
      <c r="M46" s="59">
        <v>45134</v>
      </c>
      <c r="N46" s="59">
        <v>45154</v>
      </c>
      <c r="O46" s="58" t="s">
        <v>169</v>
      </c>
      <c r="P46" s="58" t="s">
        <v>83</v>
      </c>
    </row>
    <row r="47" spans="1:16" ht="25.5" hidden="1" x14ac:dyDescent="0.2">
      <c r="A47" s="57" t="str">
        <f>HYPERLINK("#'x-" &amp; factor_list_table[[#This Row],[Series Number]] &amp; "'!A1", "x-" &amp; factor_list_table[[#This Row],[Series Number]])</f>
        <v>x-504</v>
      </c>
      <c r="B47" s="58" t="s">
        <v>31</v>
      </c>
      <c r="C47" s="58" t="s">
        <v>162</v>
      </c>
      <c r="D47" s="58" t="s">
        <v>268</v>
      </c>
      <c r="E47" s="58" t="s">
        <v>288</v>
      </c>
      <c r="F47" s="58" t="s">
        <v>170</v>
      </c>
      <c r="G47" s="58" t="s">
        <v>275</v>
      </c>
      <c r="H47" s="58">
        <v>0</v>
      </c>
      <c r="I47" s="58">
        <v>504</v>
      </c>
      <c r="J47" s="58" t="s">
        <v>289</v>
      </c>
      <c r="K47" s="58" t="s">
        <v>287</v>
      </c>
      <c r="L47" s="58"/>
      <c r="M47" s="59">
        <v>45134</v>
      </c>
      <c r="N47" s="59">
        <v>45154</v>
      </c>
      <c r="O47" s="58" t="s">
        <v>169</v>
      </c>
      <c r="P47" s="58" t="s">
        <v>83</v>
      </c>
    </row>
    <row r="48" spans="1:16" ht="25.5" hidden="1" x14ac:dyDescent="0.2">
      <c r="A48" s="57" t="str">
        <f>HYPERLINK("#'x-" &amp; factor_list_table[[#This Row],[Series Number]] &amp; "'!A1", "x-" &amp; factor_list_table[[#This Row],[Series Number]])</f>
        <v>x-505</v>
      </c>
      <c r="B48" s="58" t="s">
        <v>31</v>
      </c>
      <c r="C48" s="58" t="s">
        <v>239</v>
      </c>
      <c r="D48" s="58" t="s">
        <v>290</v>
      </c>
      <c r="E48" s="58" t="s">
        <v>291</v>
      </c>
      <c r="F48" s="58" t="s">
        <v>236</v>
      </c>
      <c r="G48" s="58" t="s">
        <v>292</v>
      </c>
      <c r="H48" s="58">
        <v>0</v>
      </c>
      <c r="I48" s="58">
        <v>505</v>
      </c>
      <c r="J48" s="58" t="s">
        <v>293</v>
      </c>
      <c r="K48" s="58" t="s">
        <v>234</v>
      </c>
      <c r="L48" s="58"/>
      <c r="M48" s="59">
        <v>45134</v>
      </c>
      <c r="N48" s="59">
        <v>45154</v>
      </c>
      <c r="O48" s="58" t="s">
        <v>169</v>
      </c>
      <c r="P48" s="58" t="s">
        <v>83</v>
      </c>
    </row>
    <row r="49" spans="1:16" ht="25.5" hidden="1" x14ac:dyDescent="0.2">
      <c r="A49" s="57" t="str">
        <f>HYPERLINK("#'x-" &amp; factor_list_table[[#This Row],[Series Number]] &amp; "'!A1", "x-" &amp; factor_list_table[[#This Row],[Series Number]])</f>
        <v>x-506</v>
      </c>
      <c r="B49" s="58" t="s">
        <v>31</v>
      </c>
      <c r="C49" s="58" t="s">
        <v>239</v>
      </c>
      <c r="D49" s="58" t="s">
        <v>290</v>
      </c>
      <c r="E49" s="58" t="s">
        <v>294</v>
      </c>
      <c r="F49" s="58" t="s">
        <v>236</v>
      </c>
      <c r="G49" s="58" t="s">
        <v>292</v>
      </c>
      <c r="H49" s="58">
        <v>0</v>
      </c>
      <c r="I49" s="58">
        <v>506</v>
      </c>
      <c r="J49" s="58" t="s">
        <v>295</v>
      </c>
      <c r="K49" s="58" t="s">
        <v>238</v>
      </c>
      <c r="L49" s="58"/>
      <c r="M49" s="59">
        <v>45134</v>
      </c>
      <c r="N49" s="59">
        <v>45154</v>
      </c>
      <c r="O49" s="58" t="s">
        <v>169</v>
      </c>
      <c r="P49" s="58" t="s">
        <v>83</v>
      </c>
    </row>
    <row r="50" spans="1:16" ht="25.5" hidden="1" x14ac:dyDescent="0.2">
      <c r="A50" s="57" t="str">
        <f>HYPERLINK("#'x-" &amp; factor_list_table[[#This Row],[Series Number]] &amp; "'!A1", "x-" &amp; factor_list_table[[#This Row],[Series Number]])</f>
        <v>x-601</v>
      </c>
      <c r="B50" s="58" t="s">
        <v>31</v>
      </c>
      <c r="C50" s="58" t="s">
        <v>193</v>
      </c>
      <c r="D50" s="58" t="s">
        <v>296</v>
      </c>
      <c r="E50" s="58" t="s">
        <v>297</v>
      </c>
      <c r="F50" s="58" t="s">
        <v>253</v>
      </c>
      <c r="G50" s="58" t="s">
        <v>166</v>
      </c>
      <c r="H50" s="58">
        <v>0</v>
      </c>
      <c r="I50" s="58">
        <v>601</v>
      </c>
      <c r="J50" s="58" t="s">
        <v>298</v>
      </c>
      <c r="K50" s="58" t="s">
        <v>299</v>
      </c>
      <c r="L50" s="58"/>
      <c r="M50" s="59">
        <v>45134</v>
      </c>
      <c r="N50" s="59">
        <v>45154</v>
      </c>
      <c r="O50" s="58" t="s">
        <v>169</v>
      </c>
      <c r="P50" s="58" t="s">
        <v>83</v>
      </c>
    </row>
    <row r="51" spans="1:16" ht="25.5" hidden="1" x14ac:dyDescent="0.2">
      <c r="A51" s="57" t="str">
        <f>HYPERLINK("#'x-" &amp; factor_list_table[[#This Row],[Series Number]] &amp; "'!A1", "x-" &amp; factor_list_table[[#This Row],[Series Number]])</f>
        <v>x-608</v>
      </c>
      <c r="B51" s="58" t="s">
        <v>31</v>
      </c>
      <c r="C51" s="58" t="s">
        <v>162</v>
      </c>
      <c r="D51" s="58" t="s">
        <v>300</v>
      </c>
      <c r="E51" s="58" t="s">
        <v>301</v>
      </c>
      <c r="F51" s="58" t="s">
        <v>236</v>
      </c>
      <c r="G51" s="58" t="s">
        <v>302</v>
      </c>
      <c r="H51" s="58">
        <v>0</v>
      </c>
      <c r="I51" s="58">
        <v>608</v>
      </c>
      <c r="J51" s="58" t="s">
        <v>303</v>
      </c>
      <c r="K51" s="58" t="s">
        <v>234</v>
      </c>
      <c r="L51" s="58"/>
      <c r="M51" s="59">
        <v>45134</v>
      </c>
      <c r="N51" s="59">
        <v>45154</v>
      </c>
      <c r="O51" s="58" t="s">
        <v>169</v>
      </c>
      <c r="P51" s="58" t="s">
        <v>83</v>
      </c>
    </row>
    <row r="52" spans="1:16" ht="25.5" hidden="1" x14ac:dyDescent="0.2">
      <c r="A52" s="57" t="str">
        <f>HYPERLINK("#'x-" &amp; factor_list_table[[#This Row],[Series Number]] &amp; "'!A1", "x-" &amp; factor_list_table[[#This Row],[Series Number]])</f>
        <v>x-609</v>
      </c>
      <c r="B52" s="58" t="s">
        <v>31</v>
      </c>
      <c r="C52" s="58" t="s">
        <v>162</v>
      </c>
      <c r="D52" s="58" t="s">
        <v>300</v>
      </c>
      <c r="E52" s="58" t="s">
        <v>304</v>
      </c>
      <c r="F52" s="58" t="s">
        <v>236</v>
      </c>
      <c r="G52" s="58" t="s">
        <v>302</v>
      </c>
      <c r="H52" s="58">
        <v>0</v>
      </c>
      <c r="I52" s="58">
        <v>609</v>
      </c>
      <c r="J52" s="58" t="s">
        <v>305</v>
      </c>
      <c r="K52" s="58" t="s">
        <v>238</v>
      </c>
      <c r="L52" s="58"/>
      <c r="M52" s="59">
        <v>45134</v>
      </c>
      <c r="N52" s="59">
        <v>45154</v>
      </c>
      <c r="O52" s="58" t="s">
        <v>169</v>
      </c>
      <c r="P52" s="58" t="s">
        <v>83</v>
      </c>
    </row>
    <row r="53" spans="1:16" ht="51" hidden="1" x14ac:dyDescent="0.2">
      <c r="A53" s="57" t="str">
        <f>HYPERLINK("#'x-" &amp; factor_list_table[[#This Row],[Series Number]] &amp; "'!A1", "x-" &amp; factor_list_table[[#This Row],[Series Number]])</f>
        <v>x-701</v>
      </c>
      <c r="B53" s="58" t="s">
        <v>31</v>
      </c>
      <c r="C53" s="58" t="s">
        <v>306</v>
      </c>
      <c r="D53" s="58" t="s">
        <v>307</v>
      </c>
      <c r="E53" s="58" t="s">
        <v>308</v>
      </c>
      <c r="F53" s="58" t="s">
        <v>165</v>
      </c>
      <c r="G53" s="58" t="s">
        <v>309</v>
      </c>
      <c r="H53" s="58">
        <v>0</v>
      </c>
      <c r="I53" s="58">
        <v>701</v>
      </c>
      <c r="J53" s="58" t="s">
        <v>310</v>
      </c>
      <c r="K53" s="58" t="s">
        <v>234</v>
      </c>
      <c r="L53" s="58"/>
      <c r="M53" s="59">
        <v>45195</v>
      </c>
      <c r="N53" s="59">
        <v>45218</v>
      </c>
      <c r="O53" s="58" t="s">
        <v>169</v>
      </c>
      <c r="P53" s="58" t="s">
        <v>83</v>
      </c>
    </row>
    <row r="54" spans="1:16" ht="51" hidden="1" x14ac:dyDescent="0.2">
      <c r="A54" s="57" t="str">
        <f>HYPERLINK("#'x-" &amp; factor_list_table[[#This Row],[Series Number]] &amp; "'!A1", "x-" &amp; factor_list_table[[#This Row],[Series Number]])</f>
        <v>x-702</v>
      </c>
      <c r="B54" s="58" t="s">
        <v>31</v>
      </c>
      <c r="C54" s="58" t="s">
        <v>306</v>
      </c>
      <c r="D54" s="58" t="s">
        <v>307</v>
      </c>
      <c r="E54" s="58" t="s">
        <v>311</v>
      </c>
      <c r="F54" s="58" t="s">
        <v>170</v>
      </c>
      <c r="G54" s="58" t="s">
        <v>309</v>
      </c>
      <c r="H54" s="58">
        <v>0</v>
      </c>
      <c r="I54" s="58">
        <v>702</v>
      </c>
      <c r="J54" s="58" t="s">
        <v>312</v>
      </c>
      <c r="K54" s="58" t="s">
        <v>238</v>
      </c>
      <c r="L54" s="58"/>
      <c r="M54" s="59">
        <v>45195</v>
      </c>
      <c r="N54" s="59">
        <v>45218</v>
      </c>
      <c r="O54" s="58" t="s">
        <v>169</v>
      </c>
      <c r="P54" s="58" t="s">
        <v>83</v>
      </c>
    </row>
    <row r="55" spans="1:16" ht="51" hidden="1" x14ac:dyDescent="0.2">
      <c r="A55" s="57" t="str">
        <f>HYPERLINK("#'x-" &amp; factor_list_table[[#This Row],[Series Number]] &amp; "'!A1", "x-" &amp; factor_list_table[[#This Row],[Series Number]])</f>
        <v>x-703</v>
      </c>
      <c r="B55" s="58" t="s">
        <v>31</v>
      </c>
      <c r="C55" s="58" t="s">
        <v>306</v>
      </c>
      <c r="D55" s="58" t="s">
        <v>307</v>
      </c>
      <c r="E55" s="58" t="s">
        <v>313</v>
      </c>
      <c r="F55" s="58" t="s">
        <v>165</v>
      </c>
      <c r="G55" s="58" t="s">
        <v>309</v>
      </c>
      <c r="H55" s="58">
        <v>0</v>
      </c>
      <c r="I55" s="58">
        <v>703</v>
      </c>
      <c r="J55" s="58" t="s">
        <v>314</v>
      </c>
      <c r="K55" s="58" t="s">
        <v>282</v>
      </c>
      <c r="L55" s="58"/>
      <c r="M55" s="59">
        <v>45195</v>
      </c>
      <c r="N55" s="59">
        <v>45218</v>
      </c>
      <c r="O55" s="58" t="s">
        <v>169</v>
      </c>
      <c r="P55" s="58" t="s">
        <v>83</v>
      </c>
    </row>
    <row r="56" spans="1:16" ht="51" hidden="1" x14ac:dyDescent="0.2">
      <c r="A56" s="57" t="str">
        <f>HYPERLINK("#'x-" &amp; factor_list_table[[#This Row],[Series Number]] &amp; "'!A1", "x-" &amp; factor_list_table[[#This Row],[Series Number]])</f>
        <v>x-704</v>
      </c>
      <c r="B56" s="58" t="s">
        <v>31</v>
      </c>
      <c r="C56" s="58" t="s">
        <v>306</v>
      </c>
      <c r="D56" s="58" t="s">
        <v>307</v>
      </c>
      <c r="E56" s="58" t="s">
        <v>315</v>
      </c>
      <c r="F56" s="58" t="s">
        <v>170</v>
      </c>
      <c r="G56" s="58" t="s">
        <v>309</v>
      </c>
      <c r="H56" s="58">
        <v>0</v>
      </c>
      <c r="I56" s="58">
        <v>704</v>
      </c>
      <c r="J56" s="58" t="s">
        <v>316</v>
      </c>
      <c r="K56" s="58" t="s">
        <v>287</v>
      </c>
      <c r="L56" s="58"/>
      <c r="M56" s="59">
        <v>45195</v>
      </c>
      <c r="N56" s="59">
        <v>45218</v>
      </c>
      <c r="O56" s="58" t="s">
        <v>169</v>
      </c>
      <c r="P56" s="58" t="s">
        <v>83</v>
      </c>
    </row>
    <row r="57" spans="1:16" ht="51" hidden="1" x14ac:dyDescent="0.2">
      <c r="A57" s="57" t="str">
        <f>HYPERLINK("#'x-" &amp; factor_list_table[[#This Row],[Series Number]] &amp; "'!A1", "x-" &amp; factor_list_table[[#This Row],[Series Number]])</f>
        <v>x-705</v>
      </c>
      <c r="B57" s="58" t="s">
        <v>31</v>
      </c>
      <c r="C57" s="58" t="s">
        <v>317</v>
      </c>
      <c r="D57" s="58" t="s">
        <v>307</v>
      </c>
      <c r="E57" s="58" t="s">
        <v>318</v>
      </c>
      <c r="F57" s="58" t="s">
        <v>165</v>
      </c>
      <c r="G57" s="58" t="s">
        <v>309</v>
      </c>
      <c r="H57" s="58">
        <v>0</v>
      </c>
      <c r="I57" s="58">
        <v>705</v>
      </c>
      <c r="J57" s="58" t="s">
        <v>319</v>
      </c>
      <c r="K57" s="58" t="s">
        <v>282</v>
      </c>
      <c r="L57" s="58"/>
      <c r="M57" s="59">
        <v>45195</v>
      </c>
      <c r="N57" s="59">
        <v>45218</v>
      </c>
      <c r="O57" s="58" t="s">
        <v>169</v>
      </c>
      <c r="P57" s="58" t="s">
        <v>83</v>
      </c>
    </row>
    <row r="58" spans="1:16" ht="51" hidden="1" x14ac:dyDescent="0.2">
      <c r="A58" s="57" t="str">
        <f>HYPERLINK("#'x-" &amp; factor_list_table[[#This Row],[Series Number]] &amp; "'!A1", "x-" &amp; factor_list_table[[#This Row],[Series Number]])</f>
        <v>x-706</v>
      </c>
      <c r="B58" s="58" t="s">
        <v>31</v>
      </c>
      <c r="C58" s="58" t="s">
        <v>317</v>
      </c>
      <c r="D58" s="58" t="s">
        <v>307</v>
      </c>
      <c r="E58" s="58" t="s">
        <v>320</v>
      </c>
      <c r="F58" s="58" t="s">
        <v>170</v>
      </c>
      <c r="G58" s="58" t="s">
        <v>309</v>
      </c>
      <c r="H58" s="58">
        <v>0</v>
      </c>
      <c r="I58" s="58">
        <v>706</v>
      </c>
      <c r="J58" s="58" t="s">
        <v>321</v>
      </c>
      <c r="K58" s="58" t="s">
        <v>287</v>
      </c>
      <c r="L58" s="58"/>
      <c r="M58" s="59">
        <v>45195</v>
      </c>
      <c r="N58" s="59">
        <v>45218</v>
      </c>
      <c r="O58" s="58" t="s">
        <v>169</v>
      </c>
      <c r="P58" s="58" t="s">
        <v>83</v>
      </c>
    </row>
    <row r="59" spans="1:16" ht="51" hidden="1" x14ac:dyDescent="0.2">
      <c r="A59" s="57" t="str">
        <f>HYPERLINK("#'x-" &amp; factor_list_table[[#This Row],[Series Number]] &amp; "'!A1", "x-" &amp; factor_list_table[[#This Row],[Series Number]])</f>
        <v>x-707</v>
      </c>
      <c r="B59" s="58" t="s">
        <v>31</v>
      </c>
      <c r="C59" s="58" t="s">
        <v>317</v>
      </c>
      <c r="D59" s="58" t="s">
        <v>307</v>
      </c>
      <c r="E59" s="58" t="s">
        <v>322</v>
      </c>
      <c r="F59" s="58" t="s">
        <v>165</v>
      </c>
      <c r="G59" s="58" t="s">
        <v>309</v>
      </c>
      <c r="H59" s="58">
        <v>0</v>
      </c>
      <c r="I59" s="58">
        <v>707</v>
      </c>
      <c r="J59" s="58" t="s">
        <v>323</v>
      </c>
      <c r="K59" s="58" t="s">
        <v>324</v>
      </c>
      <c r="L59" s="58"/>
      <c r="M59" s="59">
        <v>45195</v>
      </c>
      <c r="N59" s="59">
        <v>45218</v>
      </c>
      <c r="O59" s="58" t="s">
        <v>169</v>
      </c>
      <c r="P59" s="58" t="s">
        <v>83</v>
      </c>
    </row>
    <row r="60" spans="1:16" ht="51" hidden="1" x14ac:dyDescent="0.2">
      <c r="A60" s="57" t="str">
        <f>HYPERLINK("#'x-" &amp; factor_list_table[[#This Row],[Series Number]] &amp; "'!A1", "x-" &amp; factor_list_table[[#This Row],[Series Number]])</f>
        <v>x-708</v>
      </c>
      <c r="B60" s="58" t="s">
        <v>31</v>
      </c>
      <c r="C60" s="58" t="s">
        <v>317</v>
      </c>
      <c r="D60" s="58" t="s">
        <v>307</v>
      </c>
      <c r="E60" s="58" t="s">
        <v>325</v>
      </c>
      <c r="F60" s="58" t="s">
        <v>170</v>
      </c>
      <c r="G60" s="58" t="s">
        <v>309</v>
      </c>
      <c r="H60" s="58">
        <v>0</v>
      </c>
      <c r="I60" s="58">
        <v>708</v>
      </c>
      <c r="J60" s="58" t="s">
        <v>326</v>
      </c>
      <c r="K60" s="58" t="s">
        <v>327</v>
      </c>
      <c r="L60" s="58"/>
      <c r="M60" s="59">
        <v>45195</v>
      </c>
      <c r="N60" s="59">
        <v>45218</v>
      </c>
      <c r="O60" s="58" t="s">
        <v>169</v>
      </c>
      <c r="P60" s="58" t="s">
        <v>83</v>
      </c>
    </row>
    <row r="61" spans="1:16" ht="25.5" hidden="1" x14ac:dyDescent="0.2">
      <c r="A61" s="57" t="str">
        <f>HYPERLINK("#'x-" &amp; factor_list_table[[#This Row],[Series Number]] &amp; "'!A1", "x-" &amp; factor_list_table[[#This Row],[Series Number]])</f>
        <v>x-711</v>
      </c>
      <c r="B61" s="58" t="s">
        <v>31</v>
      </c>
      <c r="C61" s="58" t="s">
        <v>193</v>
      </c>
      <c r="D61" s="58" t="s">
        <v>307</v>
      </c>
      <c r="E61" s="58" t="s">
        <v>328</v>
      </c>
      <c r="F61" s="58" t="s">
        <v>165</v>
      </c>
      <c r="G61" s="58" t="s">
        <v>329</v>
      </c>
      <c r="H61" s="58">
        <v>0</v>
      </c>
      <c r="I61" s="58">
        <v>711</v>
      </c>
      <c r="J61" s="58" t="s">
        <v>330</v>
      </c>
      <c r="K61" s="58" t="s">
        <v>234</v>
      </c>
      <c r="L61" s="58"/>
      <c r="M61" s="59">
        <v>45195</v>
      </c>
      <c r="N61" s="59">
        <v>45218</v>
      </c>
      <c r="O61" s="58" t="s">
        <v>169</v>
      </c>
      <c r="P61" s="58" t="s">
        <v>83</v>
      </c>
    </row>
    <row r="62" spans="1:16" ht="25.5" hidden="1" x14ac:dyDescent="0.2">
      <c r="A62" s="57" t="str">
        <f>HYPERLINK("#'x-" &amp; factor_list_table[[#This Row],[Series Number]] &amp; "'!A1", "x-" &amp; factor_list_table[[#This Row],[Series Number]])</f>
        <v>x-712</v>
      </c>
      <c r="B62" s="58" t="s">
        <v>31</v>
      </c>
      <c r="C62" s="58" t="s">
        <v>193</v>
      </c>
      <c r="D62" s="58" t="s">
        <v>307</v>
      </c>
      <c r="E62" s="58" t="s">
        <v>331</v>
      </c>
      <c r="F62" s="58" t="s">
        <v>170</v>
      </c>
      <c r="G62" s="58" t="s">
        <v>329</v>
      </c>
      <c r="H62" s="58">
        <v>0</v>
      </c>
      <c r="I62" s="58">
        <v>712</v>
      </c>
      <c r="J62" s="58" t="s">
        <v>332</v>
      </c>
      <c r="K62" s="58" t="s">
        <v>238</v>
      </c>
      <c r="L62" s="58"/>
      <c r="M62" s="59">
        <v>45195</v>
      </c>
      <c r="N62" s="59">
        <v>45218</v>
      </c>
      <c r="O62" s="58" t="s">
        <v>169</v>
      </c>
      <c r="P62" s="58" t="s">
        <v>83</v>
      </c>
    </row>
    <row r="63" spans="1:16" ht="38.25" hidden="1" x14ac:dyDescent="0.2">
      <c r="A63" s="57" t="str">
        <f>HYPERLINK("#'x-" &amp; factor_list_table[[#This Row],[Series Number]] &amp; "'!A1", "x-" &amp; factor_list_table[[#This Row],[Series Number]])</f>
        <v>x-713</v>
      </c>
      <c r="B63" s="58" t="s">
        <v>31</v>
      </c>
      <c r="C63" s="58" t="s">
        <v>193</v>
      </c>
      <c r="D63" s="58" t="s">
        <v>307</v>
      </c>
      <c r="E63" s="58" t="s">
        <v>333</v>
      </c>
      <c r="F63" s="58" t="s">
        <v>165</v>
      </c>
      <c r="G63" s="58" t="s">
        <v>309</v>
      </c>
      <c r="H63" s="58">
        <v>0</v>
      </c>
      <c r="I63" s="58">
        <v>713</v>
      </c>
      <c r="J63" s="58" t="s">
        <v>334</v>
      </c>
      <c r="K63" s="58" t="s">
        <v>282</v>
      </c>
      <c r="L63" s="58"/>
      <c r="M63" s="59">
        <v>45195</v>
      </c>
      <c r="N63" s="59">
        <v>45218</v>
      </c>
      <c r="O63" s="58" t="s">
        <v>169</v>
      </c>
      <c r="P63" s="58" t="s">
        <v>83</v>
      </c>
    </row>
    <row r="64" spans="1:16" ht="38.25" hidden="1" x14ac:dyDescent="0.2">
      <c r="A64" s="57" t="str">
        <f>HYPERLINK("#'x-" &amp; factor_list_table[[#This Row],[Series Number]] &amp; "'!A1", "x-" &amp; factor_list_table[[#This Row],[Series Number]])</f>
        <v>x-714</v>
      </c>
      <c r="B64" s="58" t="s">
        <v>31</v>
      </c>
      <c r="C64" s="58" t="s">
        <v>193</v>
      </c>
      <c r="D64" s="58" t="s">
        <v>307</v>
      </c>
      <c r="E64" s="58" t="s">
        <v>335</v>
      </c>
      <c r="F64" s="58" t="s">
        <v>170</v>
      </c>
      <c r="G64" s="58" t="s">
        <v>309</v>
      </c>
      <c r="H64" s="58">
        <v>0</v>
      </c>
      <c r="I64" s="58">
        <v>714</v>
      </c>
      <c r="J64" s="58" t="s">
        <v>336</v>
      </c>
      <c r="K64" s="58" t="s">
        <v>287</v>
      </c>
      <c r="L64" s="58"/>
      <c r="M64" s="59">
        <v>45195</v>
      </c>
      <c r="N64" s="59">
        <v>45218</v>
      </c>
      <c r="O64" s="58" t="s">
        <v>169</v>
      </c>
      <c r="P64" s="58" t="s">
        <v>83</v>
      </c>
    </row>
    <row r="65" spans="1:16" ht="38.25" hidden="1" x14ac:dyDescent="0.2">
      <c r="A65" s="57" t="str">
        <f>HYPERLINK("#'x-" &amp; factor_list_table[[#This Row],[Series Number]] &amp; "'!A1", "x-" &amp; factor_list_table[[#This Row],[Series Number]])</f>
        <v>x-715</v>
      </c>
      <c r="B65" s="58" t="s">
        <v>31</v>
      </c>
      <c r="C65" s="58" t="s">
        <v>193</v>
      </c>
      <c r="D65" s="58" t="s">
        <v>307</v>
      </c>
      <c r="E65" s="58" t="s">
        <v>337</v>
      </c>
      <c r="F65" s="58" t="s">
        <v>165</v>
      </c>
      <c r="G65" s="58" t="s">
        <v>309</v>
      </c>
      <c r="H65" s="58">
        <v>0</v>
      </c>
      <c r="I65" s="58">
        <v>715</v>
      </c>
      <c r="J65" s="58" t="s">
        <v>338</v>
      </c>
      <c r="K65" s="58" t="s">
        <v>324</v>
      </c>
      <c r="L65" s="58"/>
      <c r="M65" s="59">
        <v>45195</v>
      </c>
      <c r="N65" s="59">
        <v>45218</v>
      </c>
      <c r="O65" s="58" t="s">
        <v>169</v>
      </c>
      <c r="P65" s="58" t="s">
        <v>83</v>
      </c>
    </row>
    <row r="66" spans="1:16" ht="38.25" hidden="1" x14ac:dyDescent="0.2">
      <c r="A66" s="57" t="str">
        <f>HYPERLINK("#'x-" &amp; factor_list_table[[#This Row],[Series Number]] &amp; "'!A1", "x-" &amp; factor_list_table[[#This Row],[Series Number]])</f>
        <v>x-716</v>
      </c>
      <c r="B66" s="58" t="s">
        <v>31</v>
      </c>
      <c r="C66" s="58" t="s">
        <v>193</v>
      </c>
      <c r="D66" s="58" t="s">
        <v>307</v>
      </c>
      <c r="E66" s="58" t="s">
        <v>339</v>
      </c>
      <c r="F66" s="58" t="s">
        <v>170</v>
      </c>
      <c r="G66" s="58" t="s">
        <v>309</v>
      </c>
      <c r="H66" s="58">
        <v>0</v>
      </c>
      <c r="I66" s="58">
        <v>716</v>
      </c>
      <c r="J66" s="58" t="s">
        <v>340</v>
      </c>
      <c r="K66" s="58" t="s">
        <v>327</v>
      </c>
      <c r="L66" s="58"/>
      <c r="M66" s="59">
        <v>45195</v>
      </c>
      <c r="N66" s="59">
        <v>45218</v>
      </c>
      <c r="O66" s="58" t="s">
        <v>169</v>
      </c>
      <c r="P66" s="58" t="s">
        <v>83</v>
      </c>
    </row>
    <row r="67" spans="1:16" ht="38.25" hidden="1" x14ac:dyDescent="0.2">
      <c r="A67" s="57" t="str">
        <f>HYPERLINK("#'x-" &amp; factor_list_table[[#This Row],[Series Number]] &amp; "'!A1", "x-" &amp; factor_list_table[[#This Row],[Series Number]])</f>
        <v>x-717</v>
      </c>
      <c r="B67" s="58" t="s">
        <v>31</v>
      </c>
      <c r="C67" s="58" t="s">
        <v>193</v>
      </c>
      <c r="D67" s="58" t="s">
        <v>307</v>
      </c>
      <c r="E67" s="58" t="s">
        <v>341</v>
      </c>
      <c r="F67" s="58" t="s">
        <v>165</v>
      </c>
      <c r="G67" s="58" t="s">
        <v>309</v>
      </c>
      <c r="H67" s="58">
        <v>0</v>
      </c>
      <c r="I67" s="58">
        <v>717</v>
      </c>
      <c r="J67" s="58" t="s">
        <v>342</v>
      </c>
      <c r="K67" s="58" t="s">
        <v>343</v>
      </c>
      <c r="L67" s="58"/>
      <c r="M67" s="59">
        <v>45195</v>
      </c>
      <c r="N67" s="59">
        <v>45218</v>
      </c>
      <c r="O67" s="58" t="s">
        <v>169</v>
      </c>
      <c r="P67" s="58" t="s">
        <v>83</v>
      </c>
    </row>
    <row r="68" spans="1:16" ht="38.25" hidden="1" x14ac:dyDescent="0.2">
      <c r="A68" s="57" t="str">
        <f>HYPERLINK("#'x-" &amp; factor_list_table[[#This Row],[Series Number]] &amp; "'!A1", "x-" &amp; factor_list_table[[#This Row],[Series Number]])</f>
        <v>x-718</v>
      </c>
      <c r="B68" s="58" t="s">
        <v>31</v>
      </c>
      <c r="C68" s="58" t="s">
        <v>193</v>
      </c>
      <c r="D68" s="58" t="s">
        <v>307</v>
      </c>
      <c r="E68" s="58" t="s">
        <v>344</v>
      </c>
      <c r="F68" s="58" t="s">
        <v>170</v>
      </c>
      <c r="G68" s="58" t="s">
        <v>309</v>
      </c>
      <c r="H68" s="58">
        <v>0</v>
      </c>
      <c r="I68" s="58">
        <v>718</v>
      </c>
      <c r="J68" s="58" t="s">
        <v>345</v>
      </c>
      <c r="K68" s="58" t="s">
        <v>346</v>
      </c>
      <c r="L68" s="58"/>
      <c r="M68" s="59">
        <v>45195</v>
      </c>
      <c r="N68" s="59">
        <v>45218</v>
      </c>
      <c r="O68" s="58" t="s">
        <v>169</v>
      </c>
      <c r="P68" s="58" t="s">
        <v>83</v>
      </c>
    </row>
    <row r="69" spans="1:16" ht="38.25" hidden="1" x14ac:dyDescent="0.2">
      <c r="A69" s="57" t="str">
        <f>HYPERLINK("#'x-" &amp; factor_list_table[[#This Row],[Series Number]] &amp; "'!A1", "x-" &amp; factor_list_table[[#This Row],[Series Number]])</f>
        <v>x-719</v>
      </c>
      <c r="B69" s="58" t="s">
        <v>31</v>
      </c>
      <c r="C69" s="58" t="s">
        <v>193</v>
      </c>
      <c r="D69" s="58" t="s">
        <v>307</v>
      </c>
      <c r="E69" s="58" t="s">
        <v>347</v>
      </c>
      <c r="F69" s="58" t="s">
        <v>165</v>
      </c>
      <c r="G69" s="58" t="s">
        <v>309</v>
      </c>
      <c r="H69" s="58">
        <v>0</v>
      </c>
      <c r="I69" s="58">
        <v>719</v>
      </c>
      <c r="J69" s="58" t="s">
        <v>348</v>
      </c>
      <c r="K69" s="58" t="s">
        <v>349</v>
      </c>
      <c r="L69" s="58"/>
      <c r="M69" s="59">
        <v>45195</v>
      </c>
      <c r="N69" s="59">
        <v>45218</v>
      </c>
      <c r="O69" s="58" t="s">
        <v>169</v>
      </c>
      <c r="P69" s="58" t="s">
        <v>83</v>
      </c>
    </row>
    <row r="70" spans="1:16" ht="38.25" hidden="1" x14ac:dyDescent="0.2">
      <c r="A70" s="57" t="str">
        <f>HYPERLINK("#'x-" &amp; factor_list_table[[#This Row],[Series Number]] &amp; "'!A1", "x-" &amp; factor_list_table[[#This Row],[Series Number]])</f>
        <v>x-720</v>
      </c>
      <c r="B70" s="58" t="s">
        <v>31</v>
      </c>
      <c r="C70" s="58" t="s">
        <v>193</v>
      </c>
      <c r="D70" s="58" t="s">
        <v>307</v>
      </c>
      <c r="E70" s="58" t="s">
        <v>350</v>
      </c>
      <c r="F70" s="58" t="s">
        <v>170</v>
      </c>
      <c r="G70" s="58" t="s">
        <v>309</v>
      </c>
      <c r="H70" s="58">
        <v>0</v>
      </c>
      <c r="I70" s="58">
        <v>720</v>
      </c>
      <c r="J70" s="58" t="s">
        <v>351</v>
      </c>
      <c r="K70" s="58" t="s">
        <v>352</v>
      </c>
      <c r="L70" s="58"/>
      <c r="M70" s="59">
        <v>45195</v>
      </c>
      <c r="N70" s="59">
        <v>45218</v>
      </c>
      <c r="O70" s="58" t="s">
        <v>169</v>
      </c>
      <c r="P70" s="58" t="s">
        <v>83</v>
      </c>
    </row>
    <row r="71" spans="1:16" ht="38.25" hidden="1" x14ac:dyDescent="0.2">
      <c r="A71" s="57" t="str">
        <f>HYPERLINK("#'x-" &amp; factor_list_table[[#This Row],[Series Number]] &amp; "'!A1", "x-" &amp; factor_list_table[[#This Row],[Series Number]])</f>
        <v>x-801</v>
      </c>
      <c r="B71" s="58" t="s">
        <v>31</v>
      </c>
      <c r="C71" s="58" t="s">
        <v>162</v>
      </c>
      <c r="D71" s="58" t="s">
        <v>353</v>
      </c>
      <c r="E71" s="58" t="s">
        <v>354</v>
      </c>
      <c r="F71" s="58" t="s">
        <v>236</v>
      </c>
      <c r="G71" s="58" t="s">
        <v>355</v>
      </c>
      <c r="H71" s="58">
        <v>0</v>
      </c>
      <c r="I71" s="58">
        <v>801</v>
      </c>
      <c r="J71" s="58" t="s">
        <v>356</v>
      </c>
      <c r="K71" s="58" t="s">
        <v>357</v>
      </c>
      <c r="L71" s="58"/>
      <c r="M71" s="59">
        <v>45195</v>
      </c>
      <c r="N71" s="59">
        <v>45218</v>
      </c>
      <c r="O71" s="58" t="s">
        <v>169</v>
      </c>
      <c r="P71" s="58" t="s">
        <v>83</v>
      </c>
    </row>
    <row r="72" spans="1:16" ht="38.25" hidden="1" x14ac:dyDescent="0.2">
      <c r="A72" s="57" t="str">
        <f>HYPERLINK("#'x-" &amp; factor_list_table[[#This Row],[Series Number]] &amp; "'!A1", "x-" &amp; factor_list_table[[#This Row],[Series Number]])</f>
        <v>x-802</v>
      </c>
      <c r="B72" s="58" t="s">
        <v>31</v>
      </c>
      <c r="C72" s="58" t="s">
        <v>162</v>
      </c>
      <c r="D72" s="58" t="s">
        <v>353</v>
      </c>
      <c r="E72" s="58" t="s">
        <v>358</v>
      </c>
      <c r="F72" s="58" t="s">
        <v>236</v>
      </c>
      <c r="G72" s="58" t="s">
        <v>355</v>
      </c>
      <c r="H72" s="58">
        <v>0</v>
      </c>
      <c r="I72" s="58">
        <v>802</v>
      </c>
      <c r="J72" s="58" t="s">
        <v>359</v>
      </c>
      <c r="K72" s="58" t="s">
        <v>360</v>
      </c>
      <c r="L72" s="58"/>
      <c r="M72" s="59">
        <v>45195</v>
      </c>
      <c r="N72" s="59">
        <v>45218</v>
      </c>
      <c r="O72" s="58" t="s">
        <v>169</v>
      </c>
      <c r="P72" s="58" t="s">
        <v>83</v>
      </c>
    </row>
  </sheetData>
  <sheetProtection algorithmName="SHA-512" hashValue="+vGS7RR/jwvNrzLQsUNLJTwjVL24V/7+g1oJI62Q3Sv/rJtiZ5/jhvx+YRqCNBVZhLanvpaMU/RMAGNVwZ+a5w==" saltValue="UHX7WTAdaRNYGgE1X8l/xA==" spinCount="100000" sheet="1" objects="1" scenarios="1" autoFilter="0"/>
  <phoneticPr fontId="34" type="noConversion"/>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638CB-8D62-4943-996E-AF765AF5DCE9}">
  <sheetPr codeName="Sheet52"/>
  <dimension ref="A1:AW74"/>
  <sheetViews>
    <sheetView showGridLines="0" workbookViewId="0">
      <selection activeCell="A6" sqref="A6"/>
    </sheetView>
  </sheetViews>
  <sheetFormatPr defaultRowHeight="12.75" x14ac:dyDescent="0.2"/>
  <cols>
    <col min="1" max="1" width="31.85546875" customWidth="1"/>
    <col min="2" max="49" width="13.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x-704</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306</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315</v>
      </c>
      <c r="C10" s="47"/>
      <c r="D10" s="47"/>
      <c r="E10" s="47"/>
      <c r="F10" s="47"/>
      <c r="G10" s="47"/>
      <c r="H10" s="47"/>
      <c r="I10" s="47"/>
      <c r="J10" s="47"/>
      <c r="K10" s="47"/>
      <c r="L10" s="47"/>
      <c r="M10" s="47"/>
    </row>
    <row r="11" spans="1:13" x14ac:dyDescent="0.2">
      <c r="A11" s="40" t="s">
        <v>151</v>
      </c>
      <c r="B11" s="47" t="s">
        <v>170</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704</v>
      </c>
      <c r="C14" s="47"/>
      <c r="D14" s="47"/>
      <c r="E14" s="47"/>
      <c r="F14" s="47"/>
      <c r="G14" s="47"/>
      <c r="H14" s="47"/>
      <c r="I14" s="47"/>
      <c r="J14" s="47"/>
      <c r="K14" s="47"/>
      <c r="L14" s="47"/>
      <c r="M14" s="47"/>
    </row>
    <row r="15" spans="1:13" x14ac:dyDescent="0.2">
      <c r="A15" s="40" t="s">
        <v>365</v>
      </c>
      <c r="B15" s="47" t="s">
        <v>316</v>
      </c>
      <c r="C15" s="47"/>
      <c r="D15" s="47"/>
      <c r="E15" s="47"/>
      <c r="F15" s="47"/>
      <c r="G15" s="47"/>
      <c r="H15" s="47"/>
      <c r="I15" s="47"/>
      <c r="J15" s="47"/>
      <c r="K15" s="47"/>
      <c r="L15" s="47"/>
      <c r="M15" s="47"/>
    </row>
    <row r="16" spans="1:13" x14ac:dyDescent="0.2">
      <c r="A16" s="40" t="s">
        <v>156</v>
      </c>
      <c r="B16" s="47" t="s">
        <v>287</v>
      </c>
      <c r="C16" s="47"/>
      <c r="D16" s="47"/>
      <c r="E16" s="47"/>
      <c r="F16" s="47"/>
      <c r="G16" s="47"/>
      <c r="H16" s="47"/>
      <c r="I16" s="47"/>
      <c r="J16" s="47"/>
      <c r="K16" s="47"/>
      <c r="L16" s="47"/>
      <c r="M16" s="47"/>
    </row>
    <row r="17" spans="1:49" x14ac:dyDescent="0.2">
      <c r="A17" s="41" t="s">
        <v>366</v>
      </c>
      <c r="B17" s="47"/>
      <c r="C17" s="47"/>
      <c r="D17" s="47"/>
      <c r="E17" s="47"/>
      <c r="F17" s="47"/>
      <c r="G17" s="47"/>
      <c r="H17" s="47"/>
      <c r="I17" s="47"/>
      <c r="J17" s="47"/>
      <c r="K17" s="47"/>
      <c r="L17" s="47"/>
      <c r="M17" s="47"/>
    </row>
    <row r="18" spans="1:49" x14ac:dyDescent="0.2">
      <c r="A18" s="40" t="s">
        <v>158</v>
      </c>
      <c r="B18" s="48">
        <v>45195</v>
      </c>
      <c r="C18" s="48"/>
      <c r="D18" s="48"/>
      <c r="E18" s="48"/>
      <c r="F18" s="48"/>
      <c r="G18" s="48"/>
      <c r="H18" s="48"/>
      <c r="I18" s="48"/>
      <c r="J18" s="48"/>
      <c r="K18" s="48"/>
      <c r="L18" s="48"/>
      <c r="M18" s="48"/>
    </row>
    <row r="19" spans="1:49" x14ac:dyDescent="0.2">
      <c r="A19" s="40" t="s">
        <v>159</v>
      </c>
      <c r="B19" s="48">
        <v>45218</v>
      </c>
      <c r="C19" s="48"/>
      <c r="D19" s="48"/>
      <c r="E19" s="48"/>
      <c r="F19" s="48"/>
      <c r="G19" s="48"/>
      <c r="H19" s="48"/>
      <c r="I19" s="48"/>
      <c r="J19" s="48"/>
      <c r="K19" s="48"/>
      <c r="L19" s="48"/>
      <c r="M19" s="48"/>
    </row>
    <row r="20" spans="1:49" x14ac:dyDescent="0.2">
      <c r="A20" s="40" t="s">
        <v>160</v>
      </c>
      <c r="B20" s="47" t="s">
        <v>169</v>
      </c>
      <c r="C20" s="47"/>
      <c r="D20" s="47"/>
      <c r="E20" s="47"/>
      <c r="F20" s="47"/>
      <c r="G20" s="47"/>
      <c r="H20" s="47"/>
      <c r="I20" s="47"/>
      <c r="J20" s="47"/>
      <c r="K20" s="47"/>
      <c r="L20" s="47"/>
      <c r="M20" s="47"/>
    </row>
    <row r="21" spans="1:49" x14ac:dyDescent="0.2">
      <c r="A21" s="40" t="s">
        <v>367</v>
      </c>
      <c r="B21" s="47"/>
      <c r="C21" s="47"/>
      <c r="D21" s="47"/>
      <c r="E21" s="47"/>
      <c r="F21" s="47"/>
      <c r="G21" s="47"/>
      <c r="H21" s="47"/>
      <c r="I21" s="47"/>
      <c r="J21" s="47"/>
      <c r="K21" s="47"/>
      <c r="L21" s="47"/>
      <c r="M21" s="47"/>
    </row>
    <row r="23" spans="1:49" x14ac:dyDescent="0.2">
      <c r="A23" s="23" t="str">
        <f>HYPERLINK("#'Factor List'!A1", "Back to Factor List")</f>
        <v>Back to Factor List</v>
      </c>
      <c r="B23" s="23" t="str">
        <f>HYPERLINK("#'Assumptions'!A1", "Assumptions")</f>
        <v>Assumptions</v>
      </c>
    </row>
    <row r="26" spans="1:49" s="56" customFormat="1" ht="38.25" x14ac:dyDescent="0.2">
      <c r="A26" s="55" t="s">
        <v>368</v>
      </c>
      <c r="B26" s="55" t="s">
        <v>520</v>
      </c>
      <c r="C26" s="55" t="s">
        <v>521</v>
      </c>
      <c r="D26" s="55" t="s">
        <v>522</v>
      </c>
      <c r="E26" s="55" t="s">
        <v>523</v>
      </c>
      <c r="F26" s="55" t="s">
        <v>524</v>
      </c>
      <c r="G26" s="55" t="s">
        <v>525</v>
      </c>
      <c r="H26" s="55" t="s">
        <v>526</v>
      </c>
      <c r="I26" s="55" t="s">
        <v>527</v>
      </c>
      <c r="J26" s="55" t="s">
        <v>528</v>
      </c>
      <c r="K26" s="55" t="s">
        <v>529</v>
      </c>
      <c r="L26" s="55" t="s">
        <v>530</v>
      </c>
      <c r="M26" s="55" t="s">
        <v>531</v>
      </c>
      <c r="N26" s="55" t="s">
        <v>532</v>
      </c>
      <c r="O26" s="55" t="s">
        <v>533</v>
      </c>
      <c r="P26" s="55" t="s">
        <v>534</v>
      </c>
      <c r="Q26" s="55" t="s">
        <v>535</v>
      </c>
      <c r="R26" s="55" t="s">
        <v>536</v>
      </c>
      <c r="S26" s="55" t="s">
        <v>537</v>
      </c>
      <c r="T26" s="55" t="s">
        <v>538</v>
      </c>
      <c r="U26" s="55" t="s">
        <v>539</v>
      </c>
      <c r="V26" s="55" t="s">
        <v>540</v>
      </c>
      <c r="W26" s="55" t="s">
        <v>541</v>
      </c>
      <c r="X26" s="55" t="s">
        <v>542</v>
      </c>
      <c r="Y26" s="55" t="s">
        <v>543</v>
      </c>
      <c r="Z26" s="55" t="s">
        <v>544</v>
      </c>
      <c r="AA26" s="55" t="s">
        <v>545</v>
      </c>
      <c r="AB26" s="55" t="s">
        <v>546</v>
      </c>
      <c r="AC26" s="55" t="s">
        <v>547</v>
      </c>
      <c r="AD26" s="55" t="s">
        <v>548</v>
      </c>
      <c r="AE26" s="55" t="s">
        <v>549</v>
      </c>
      <c r="AF26" s="55" t="s">
        <v>550</v>
      </c>
      <c r="AG26" s="55" t="s">
        <v>551</v>
      </c>
      <c r="AH26" s="55" t="s">
        <v>552</v>
      </c>
      <c r="AI26" s="55" t="s">
        <v>553</v>
      </c>
      <c r="AJ26" s="55" t="s">
        <v>554</v>
      </c>
      <c r="AK26" s="55" t="s">
        <v>555</v>
      </c>
      <c r="AL26" s="55" t="s">
        <v>556</v>
      </c>
      <c r="AM26" s="55" t="s">
        <v>557</v>
      </c>
      <c r="AN26" s="55" t="s">
        <v>558</v>
      </c>
      <c r="AO26" s="55" t="s">
        <v>559</v>
      </c>
      <c r="AP26" s="55" t="s">
        <v>560</v>
      </c>
      <c r="AQ26" s="55" t="s">
        <v>561</v>
      </c>
      <c r="AR26" s="55" t="s">
        <v>562</v>
      </c>
      <c r="AS26" s="55" t="s">
        <v>563</v>
      </c>
      <c r="AT26" s="55" t="s">
        <v>564</v>
      </c>
      <c r="AU26" s="55" t="s">
        <v>565</v>
      </c>
      <c r="AV26" s="55" t="s">
        <v>566</v>
      </c>
      <c r="AW26" s="55" t="s">
        <v>567</v>
      </c>
    </row>
    <row r="27" spans="1:49" x14ac:dyDescent="0.2">
      <c r="A27" s="43">
        <v>16</v>
      </c>
      <c r="B27" s="44"/>
      <c r="C27" s="44"/>
      <c r="D27" s="44"/>
      <c r="E27" s="44"/>
      <c r="F27" s="44"/>
      <c r="G27" s="44"/>
      <c r="H27" s="44"/>
      <c r="I27" s="44"/>
      <c r="J27" s="44"/>
      <c r="K27" s="44"/>
      <c r="L27" s="44"/>
      <c r="M27" s="44">
        <v>24.24</v>
      </c>
      <c r="N27" s="44">
        <v>22.76</v>
      </c>
      <c r="O27" s="44">
        <v>21.49</v>
      </c>
      <c r="P27" s="44">
        <v>20.399999999999999</v>
      </c>
      <c r="Q27" s="44">
        <v>19.45</v>
      </c>
      <c r="R27" s="44">
        <v>18.61</v>
      </c>
      <c r="S27" s="44">
        <v>17.87</v>
      </c>
      <c r="T27" s="44">
        <v>17.21</v>
      </c>
      <c r="U27" s="44">
        <v>16.62</v>
      </c>
      <c r="V27" s="44">
        <v>16.09</v>
      </c>
      <c r="W27" s="44">
        <v>15.61</v>
      </c>
      <c r="X27" s="44">
        <v>15.17</v>
      </c>
      <c r="Y27" s="44">
        <v>14.78</v>
      </c>
      <c r="Z27" s="44">
        <v>14.41</v>
      </c>
      <c r="AA27" s="44">
        <v>14.08</v>
      </c>
      <c r="AB27" s="44">
        <v>13.77</v>
      </c>
      <c r="AC27" s="44">
        <v>13.49</v>
      </c>
      <c r="AD27" s="44">
        <v>13.23</v>
      </c>
      <c r="AE27" s="44">
        <v>12.99</v>
      </c>
      <c r="AF27" s="44">
        <v>12.76</v>
      </c>
      <c r="AG27" s="44">
        <v>12.55</v>
      </c>
      <c r="AH27" s="44">
        <v>12.36</v>
      </c>
      <c r="AI27" s="44">
        <v>12.18</v>
      </c>
      <c r="AJ27" s="44">
        <v>12.01</v>
      </c>
      <c r="AK27" s="44">
        <v>11.86</v>
      </c>
      <c r="AL27" s="44">
        <v>11.71</v>
      </c>
      <c r="AM27" s="44">
        <v>11.57</v>
      </c>
      <c r="AN27" s="44">
        <v>11.45</v>
      </c>
      <c r="AO27" s="44">
        <v>11.33</v>
      </c>
      <c r="AP27" s="44">
        <v>11.22</v>
      </c>
      <c r="AQ27" s="44">
        <v>11.11</v>
      </c>
      <c r="AR27" s="44">
        <v>11.02</v>
      </c>
      <c r="AS27" s="44">
        <v>10.93</v>
      </c>
      <c r="AT27" s="44">
        <v>10.85</v>
      </c>
      <c r="AU27" s="44">
        <v>10.77</v>
      </c>
      <c r="AV27" s="44">
        <v>10.7</v>
      </c>
      <c r="AW27" s="44">
        <v>10.63</v>
      </c>
    </row>
    <row r="28" spans="1:49" x14ac:dyDescent="0.2">
      <c r="A28" s="43">
        <v>17</v>
      </c>
      <c r="B28" s="44"/>
      <c r="C28" s="44"/>
      <c r="D28" s="44"/>
      <c r="E28" s="44"/>
      <c r="F28" s="44"/>
      <c r="G28" s="44"/>
      <c r="H28" s="44"/>
      <c r="I28" s="44"/>
      <c r="J28" s="44"/>
      <c r="K28" s="44"/>
      <c r="L28" s="44"/>
      <c r="M28" s="44">
        <v>24.62</v>
      </c>
      <c r="N28" s="44">
        <v>23.12</v>
      </c>
      <c r="O28" s="44">
        <v>21.83</v>
      </c>
      <c r="P28" s="44">
        <v>20.72</v>
      </c>
      <c r="Q28" s="44">
        <v>19.760000000000002</v>
      </c>
      <c r="R28" s="44">
        <v>18.91</v>
      </c>
      <c r="S28" s="44">
        <v>18.16</v>
      </c>
      <c r="T28" s="44">
        <v>17.489999999999998</v>
      </c>
      <c r="U28" s="44">
        <v>16.89</v>
      </c>
      <c r="V28" s="44">
        <v>16.350000000000001</v>
      </c>
      <c r="W28" s="44">
        <v>15.86</v>
      </c>
      <c r="X28" s="44">
        <v>15.42</v>
      </c>
      <c r="Y28" s="44">
        <v>15.01</v>
      </c>
      <c r="Z28" s="44">
        <v>14.64</v>
      </c>
      <c r="AA28" s="44">
        <v>14.31</v>
      </c>
      <c r="AB28" s="44">
        <v>13.99</v>
      </c>
      <c r="AC28" s="44">
        <v>13.71</v>
      </c>
      <c r="AD28" s="44">
        <v>13.44</v>
      </c>
      <c r="AE28" s="44">
        <v>13.2</v>
      </c>
      <c r="AF28" s="44">
        <v>12.97</v>
      </c>
      <c r="AG28" s="44">
        <v>12.76</v>
      </c>
      <c r="AH28" s="44">
        <v>12.56</v>
      </c>
      <c r="AI28" s="44">
        <v>12.38</v>
      </c>
      <c r="AJ28" s="44">
        <v>12.21</v>
      </c>
      <c r="AK28" s="44">
        <v>12.05</v>
      </c>
      <c r="AL28" s="44">
        <v>11.9</v>
      </c>
      <c r="AM28" s="44">
        <v>11.77</v>
      </c>
      <c r="AN28" s="44">
        <v>11.64</v>
      </c>
      <c r="AO28" s="44">
        <v>11.52</v>
      </c>
      <c r="AP28" s="44">
        <v>11.41</v>
      </c>
      <c r="AQ28" s="44">
        <v>11.31</v>
      </c>
      <c r="AR28" s="44">
        <v>11.21</v>
      </c>
      <c r="AS28" s="44">
        <v>11.12</v>
      </c>
      <c r="AT28" s="44">
        <v>11.04</v>
      </c>
      <c r="AU28" s="44">
        <v>10.96</v>
      </c>
      <c r="AV28" s="44">
        <v>10.89</v>
      </c>
      <c r="AW28" s="44"/>
    </row>
    <row r="29" spans="1:49" x14ac:dyDescent="0.2">
      <c r="A29" s="43">
        <v>18</v>
      </c>
      <c r="B29" s="44"/>
      <c r="C29" s="44"/>
      <c r="D29" s="44"/>
      <c r="E29" s="44"/>
      <c r="F29" s="44"/>
      <c r="G29" s="44"/>
      <c r="H29" s="44"/>
      <c r="I29" s="44"/>
      <c r="J29" s="44"/>
      <c r="K29" s="44"/>
      <c r="L29" s="44"/>
      <c r="M29" s="44">
        <v>25.05</v>
      </c>
      <c r="N29" s="44">
        <v>23.53</v>
      </c>
      <c r="O29" s="44">
        <v>22.22</v>
      </c>
      <c r="P29" s="44">
        <v>21.09</v>
      </c>
      <c r="Q29" s="44">
        <v>20.11</v>
      </c>
      <c r="R29" s="44">
        <v>19.25</v>
      </c>
      <c r="S29" s="44">
        <v>18.48</v>
      </c>
      <c r="T29" s="44">
        <v>17.8</v>
      </c>
      <c r="U29" s="44">
        <v>17.190000000000001</v>
      </c>
      <c r="V29" s="44">
        <v>16.64</v>
      </c>
      <c r="W29" s="44">
        <v>16.149999999999999</v>
      </c>
      <c r="X29" s="44">
        <v>15.69</v>
      </c>
      <c r="Y29" s="44">
        <v>15.28</v>
      </c>
      <c r="Z29" s="44">
        <v>14.91</v>
      </c>
      <c r="AA29" s="44">
        <v>14.56</v>
      </c>
      <c r="AB29" s="44">
        <v>14.25</v>
      </c>
      <c r="AC29" s="44">
        <v>13.96</v>
      </c>
      <c r="AD29" s="44">
        <v>13.69</v>
      </c>
      <c r="AE29" s="44">
        <v>13.44</v>
      </c>
      <c r="AF29" s="44">
        <v>13.21</v>
      </c>
      <c r="AG29" s="44">
        <v>12.99</v>
      </c>
      <c r="AH29" s="44">
        <v>12.79</v>
      </c>
      <c r="AI29" s="44">
        <v>12.61</v>
      </c>
      <c r="AJ29" s="44">
        <v>12.44</v>
      </c>
      <c r="AK29" s="44">
        <v>12.28</v>
      </c>
      <c r="AL29" s="44">
        <v>12.13</v>
      </c>
      <c r="AM29" s="44">
        <v>11.99</v>
      </c>
      <c r="AN29" s="44">
        <v>11.86</v>
      </c>
      <c r="AO29" s="44">
        <v>11.74</v>
      </c>
      <c r="AP29" s="44">
        <v>11.63</v>
      </c>
      <c r="AQ29" s="44">
        <v>11.53</v>
      </c>
      <c r="AR29" s="44">
        <v>11.43</v>
      </c>
      <c r="AS29" s="44">
        <v>11.34</v>
      </c>
      <c r="AT29" s="44">
        <v>11.26</v>
      </c>
      <c r="AU29" s="44">
        <v>11.18</v>
      </c>
      <c r="AV29" s="44"/>
      <c r="AW29" s="44"/>
    </row>
    <row r="30" spans="1:49" x14ac:dyDescent="0.2">
      <c r="A30" s="43">
        <v>19</v>
      </c>
      <c r="B30" s="44"/>
      <c r="C30" s="44"/>
      <c r="D30" s="44"/>
      <c r="E30" s="44"/>
      <c r="F30" s="44"/>
      <c r="G30" s="44"/>
      <c r="H30" s="44"/>
      <c r="I30" s="44"/>
      <c r="J30" s="44"/>
      <c r="K30" s="44"/>
      <c r="L30" s="44"/>
      <c r="M30" s="44">
        <v>25.48</v>
      </c>
      <c r="N30" s="44">
        <v>23.92</v>
      </c>
      <c r="O30" s="44">
        <v>22.6</v>
      </c>
      <c r="P30" s="44">
        <v>21.45</v>
      </c>
      <c r="Q30" s="44">
        <v>20.45</v>
      </c>
      <c r="R30" s="44">
        <v>19.57</v>
      </c>
      <c r="S30" s="44">
        <v>18.8</v>
      </c>
      <c r="T30" s="44">
        <v>18.100000000000001</v>
      </c>
      <c r="U30" s="44">
        <v>17.48</v>
      </c>
      <c r="V30" s="44">
        <v>16.93</v>
      </c>
      <c r="W30" s="44">
        <v>16.420000000000002</v>
      </c>
      <c r="X30" s="44">
        <v>15.96</v>
      </c>
      <c r="Y30" s="44">
        <v>15.55</v>
      </c>
      <c r="Z30" s="44">
        <v>15.17</v>
      </c>
      <c r="AA30" s="44">
        <v>14.82</v>
      </c>
      <c r="AB30" s="44">
        <v>14.49</v>
      </c>
      <c r="AC30" s="44">
        <v>14.2</v>
      </c>
      <c r="AD30" s="44">
        <v>13.93</v>
      </c>
      <c r="AE30" s="44">
        <v>13.67</v>
      </c>
      <c r="AF30" s="44">
        <v>13.44</v>
      </c>
      <c r="AG30" s="44">
        <v>13.22</v>
      </c>
      <c r="AH30" s="44">
        <v>13.02</v>
      </c>
      <c r="AI30" s="44">
        <v>12.83</v>
      </c>
      <c r="AJ30" s="44">
        <v>12.66</v>
      </c>
      <c r="AK30" s="44">
        <v>12.5</v>
      </c>
      <c r="AL30" s="44">
        <v>12.35</v>
      </c>
      <c r="AM30" s="44">
        <v>12.21</v>
      </c>
      <c r="AN30" s="44">
        <v>12.08</v>
      </c>
      <c r="AO30" s="44">
        <v>11.96</v>
      </c>
      <c r="AP30" s="44">
        <v>11.85</v>
      </c>
      <c r="AQ30" s="44">
        <v>11.75</v>
      </c>
      <c r="AR30" s="44">
        <v>11.65</v>
      </c>
      <c r="AS30" s="44">
        <v>11.56</v>
      </c>
      <c r="AT30" s="44">
        <v>11.48</v>
      </c>
      <c r="AU30" s="44"/>
      <c r="AV30" s="44"/>
      <c r="AW30" s="44"/>
    </row>
    <row r="31" spans="1:49" x14ac:dyDescent="0.2">
      <c r="A31" s="43">
        <v>20</v>
      </c>
      <c r="B31" s="44"/>
      <c r="C31" s="44"/>
      <c r="D31" s="44"/>
      <c r="E31" s="44"/>
      <c r="F31" s="44"/>
      <c r="G31" s="44"/>
      <c r="H31" s="44"/>
      <c r="I31" s="44"/>
      <c r="J31" s="44"/>
      <c r="K31" s="44"/>
      <c r="L31" s="44"/>
      <c r="M31" s="44">
        <v>25.83</v>
      </c>
      <c r="N31" s="44">
        <v>24.26</v>
      </c>
      <c r="O31" s="44">
        <v>22.91</v>
      </c>
      <c r="P31" s="44">
        <v>21.75</v>
      </c>
      <c r="Q31" s="44">
        <v>20.74</v>
      </c>
      <c r="R31" s="44">
        <v>19.850000000000001</v>
      </c>
      <c r="S31" s="44">
        <v>19.059999999999999</v>
      </c>
      <c r="T31" s="44">
        <v>18.36</v>
      </c>
      <c r="U31" s="44">
        <v>17.73</v>
      </c>
      <c r="V31" s="44">
        <v>17.170000000000002</v>
      </c>
      <c r="W31" s="44">
        <v>16.66</v>
      </c>
      <c r="X31" s="44">
        <v>16.190000000000001</v>
      </c>
      <c r="Y31" s="44">
        <v>15.77</v>
      </c>
      <c r="Z31" s="44">
        <v>15.38</v>
      </c>
      <c r="AA31" s="44">
        <v>15.03</v>
      </c>
      <c r="AB31" s="44">
        <v>14.7</v>
      </c>
      <c r="AC31" s="44">
        <v>14.4</v>
      </c>
      <c r="AD31" s="44">
        <v>14.13</v>
      </c>
      <c r="AE31" s="44">
        <v>13.87</v>
      </c>
      <c r="AF31" s="44">
        <v>13.64</v>
      </c>
      <c r="AG31" s="44">
        <v>13.42</v>
      </c>
      <c r="AH31" s="44">
        <v>13.21</v>
      </c>
      <c r="AI31" s="44">
        <v>13.03</v>
      </c>
      <c r="AJ31" s="44">
        <v>12.85</v>
      </c>
      <c r="AK31" s="44">
        <v>12.69</v>
      </c>
      <c r="AL31" s="44">
        <v>12.54</v>
      </c>
      <c r="AM31" s="44">
        <v>12.4</v>
      </c>
      <c r="AN31" s="44">
        <v>12.27</v>
      </c>
      <c r="AO31" s="44">
        <v>12.15</v>
      </c>
      <c r="AP31" s="44">
        <v>12.04</v>
      </c>
      <c r="AQ31" s="44">
        <v>11.94</v>
      </c>
      <c r="AR31" s="44">
        <v>11.84</v>
      </c>
      <c r="AS31" s="44">
        <v>11.75</v>
      </c>
      <c r="AT31" s="44"/>
      <c r="AU31" s="44"/>
      <c r="AV31" s="44"/>
      <c r="AW31" s="44"/>
    </row>
    <row r="32" spans="1:49" x14ac:dyDescent="0.2">
      <c r="A32" s="43">
        <v>21</v>
      </c>
      <c r="B32" s="44"/>
      <c r="C32" s="44"/>
      <c r="D32" s="44"/>
      <c r="E32" s="44"/>
      <c r="F32" s="44"/>
      <c r="G32" s="44"/>
      <c r="H32" s="44"/>
      <c r="I32" s="44"/>
      <c r="J32" s="44"/>
      <c r="K32" s="44"/>
      <c r="L32" s="44"/>
      <c r="M32" s="44">
        <v>26.19</v>
      </c>
      <c r="N32" s="44">
        <v>24.6</v>
      </c>
      <c r="O32" s="44">
        <v>23.24</v>
      </c>
      <c r="P32" s="44">
        <v>22.06</v>
      </c>
      <c r="Q32" s="44">
        <v>21.03</v>
      </c>
      <c r="R32" s="44">
        <v>20.13</v>
      </c>
      <c r="S32" s="44">
        <v>19.329999999999998</v>
      </c>
      <c r="T32" s="44">
        <v>18.62</v>
      </c>
      <c r="U32" s="44">
        <v>17.98</v>
      </c>
      <c r="V32" s="44">
        <v>17.41</v>
      </c>
      <c r="W32" s="44">
        <v>16.89</v>
      </c>
      <c r="X32" s="44">
        <v>16.420000000000002</v>
      </c>
      <c r="Y32" s="44">
        <v>16</v>
      </c>
      <c r="Z32" s="44">
        <v>15.6</v>
      </c>
      <c r="AA32" s="44">
        <v>15.25</v>
      </c>
      <c r="AB32" s="44">
        <v>14.92</v>
      </c>
      <c r="AC32" s="44">
        <v>14.61</v>
      </c>
      <c r="AD32" s="44">
        <v>14.34</v>
      </c>
      <c r="AE32" s="44">
        <v>14.08</v>
      </c>
      <c r="AF32" s="44">
        <v>13.84</v>
      </c>
      <c r="AG32" s="44">
        <v>13.62</v>
      </c>
      <c r="AH32" s="44">
        <v>13.41</v>
      </c>
      <c r="AI32" s="44">
        <v>13.22</v>
      </c>
      <c r="AJ32" s="44">
        <v>13.05</v>
      </c>
      <c r="AK32" s="44">
        <v>12.89</v>
      </c>
      <c r="AL32" s="44">
        <v>12.73</v>
      </c>
      <c r="AM32" s="44">
        <v>12.6</v>
      </c>
      <c r="AN32" s="44">
        <v>12.47</v>
      </c>
      <c r="AO32" s="44">
        <v>12.35</v>
      </c>
      <c r="AP32" s="44">
        <v>12.24</v>
      </c>
      <c r="AQ32" s="44">
        <v>12.13</v>
      </c>
      <c r="AR32" s="44">
        <v>12.04</v>
      </c>
      <c r="AS32" s="44"/>
      <c r="AT32" s="44"/>
      <c r="AU32" s="44"/>
      <c r="AV32" s="44"/>
      <c r="AW32" s="44"/>
    </row>
    <row r="33" spans="1:49" x14ac:dyDescent="0.2">
      <c r="A33" s="43">
        <v>22</v>
      </c>
      <c r="B33" s="44"/>
      <c r="C33" s="44"/>
      <c r="D33" s="44"/>
      <c r="E33" s="44"/>
      <c r="F33" s="44"/>
      <c r="G33" s="44"/>
      <c r="H33" s="44"/>
      <c r="I33" s="44"/>
      <c r="J33" s="44"/>
      <c r="K33" s="44"/>
      <c r="L33" s="44"/>
      <c r="M33" s="44">
        <v>26.56</v>
      </c>
      <c r="N33" s="44">
        <v>24.94</v>
      </c>
      <c r="O33" s="44">
        <v>23.56</v>
      </c>
      <c r="P33" s="44">
        <v>22.37</v>
      </c>
      <c r="Q33" s="44">
        <v>21.33</v>
      </c>
      <c r="R33" s="44">
        <v>20.41</v>
      </c>
      <c r="S33" s="44">
        <v>19.600000000000001</v>
      </c>
      <c r="T33" s="44">
        <v>18.88</v>
      </c>
      <c r="U33" s="44">
        <v>18.239999999999998</v>
      </c>
      <c r="V33" s="44">
        <v>17.66</v>
      </c>
      <c r="W33" s="44">
        <v>17.13</v>
      </c>
      <c r="X33" s="44">
        <v>16.66</v>
      </c>
      <c r="Y33" s="44">
        <v>16.22</v>
      </c>
      <c r="Z33" s="44">
        <v>15.83</v>
      </c>
      <c r="AA33" s="44">
        <v>15.47</v>
      </c>
      <c r="AB33" s="44">
        <v>15.13</v>
      </c>
      <c r="AC33" s="44">
        <v>14.83</v>
      </c>
      <c r="AD33" s="44">
        <v>14.54</v>
      </c>
      <c r="AE33" s="44">
        <v>14.28</v>
      </c>
      <c r="AF33" s="44">
        <v>14.04</v>
      </c>
      <c r="AG33" s="44">
        <v>13.82</v>
      </c>
      <c r="AH33" s="44">
        <v>13.62</v>
      </c>
      <c r="AI33" s="44">
        <v>13.42</v>
      </c>
      <c r="AJ33" s="44">
        <v>13.25</v>
      </c>
      <c r="AK33" s="44">
        <v>13.09</v>
      </c>
      <c r="AL33" s="44">
        <v>12.94</v>
      </c>
      <c r="AM33" s="44">
        <v>12.8</v>
      </c>
      <c r="AN33" s="44">
        <v>12.67</v>
      </c>
      <c r="AO33" s="44">
        <v>12.55</v>
      </c>
      <c r="AP33" s="44">
        <v>12.44</v>
      </c>
      <c r="AQ33" s="44">
        <v>12.34</v>
      </c>
      <c r="AR33" s="44"/>
      <c r="AS33" s="44"/>
      <c r="AT33" s="44"/>
      <c r="AU33" s="44"/>
      <c r="AV33" s="44"/>
      <c r="AW33" s="44"/>
    </row>
    <row r="34" spans="1:49" x14ac:dyDescent="0.2">
      <c r="A34" s="43">
        <v>23</v>
      </c>
      <c r="B34" s="44"/>
      <c r="C34" s="44"/>
      <c r="D34" s="44"/>
      <c r="E34" s="44"/>
      <c r="F34" s="44"/>
      <c r="G34" s="44"/>
      <c r="H34" s="44"/>
      <c r="I34" s="44"/>
      <c r="J34" s="44"/>
      <c r="K34" s="44"/>
      <c r="L34" s="44"/>
      <c r="M34" s="44">
        <v>26.92</v>
      </c>
      <c r="N34" s="44">
        <v>25.29</v>
      </c>
      <c r="O34" s="44">
        <v>23.89</v>
      </c>
      <c r="P34" s="44">
        <v>22.68</v>
      </c>
      <c r="Q34" s="44">
        <v>21.62</v>
      </c>
      <c r="R34" s="44">
        <v>20.7</v>
      </c>
      <c r="S34" s="44">
        <v>19.88</v>
      </c>
      <c r="T34" s="44">
        <v>19.149999999999999</v>
      </c>
      <c r="U34" s="44">
        <v>18.489999999999998</v>
      </c>
      <c r="V34" s="44">
        <v>17.91</v>
      </c>
      <c r="W34" s="44">
        <v>17.38</v>
      </c>
      <c r="X34" s="44">
        <v>16.89</v>
      </c>
      <c r="Y34" s="44">
        <v>16.45</v>
      </c>
      <c r="Z34" s="44">
        <v>16.05</v>
      </c>
      <c r="AA34" s="44">
        <v>15.69</v>
      </c>
      <c r="AB34" s="44">
        <v>15.35</v>
      </c>
      <c r="AC34" s="44">
        <v>15.04</v>
      </c>
      <c r="AD34" s="44">
        <v>14.76</v>
      </c>
      <c r="AE34" s="44">
        <v>14.49</v>
      </c>
      <c r="AF34" s="44">
        <v>14.25</v>
      </c>
      <c r="AG34" s="44">
        <v>14.03</v>
      </c>
      <c r="AH34" s="44">
        <v>13.82</v>
      </c>
      <c r="AI34" s="44">
        <v>13.63</v>
      </c>
      <c r="AJ34" s="44">
        <v>13.45</v>
      </c>
      <c r="AK34" s="44">
        <v>13.29</v>
      </c>
      <c r="AL34" s="44">
        <v>13.14</v>
      </c>
      <c r="AM34" s="44">
        <v>13</v>
      </c>
      <c r="AN34" s="44">
        <v>12.87</v>
      </c>
      <c r="AO34" s="44">
        <v>12.75</v>
      </c>
      <c r="AP34" s="44">
        <v>12.64</v>
      </c>
      <c r="AQ34" s="44"/>
      <c r="AR34" s="44"/>
      <c r="AS34" s="44"/>
      <c r="AT34" s="44"/>
      <c r="AU34" s="44"/>
      <c r="AV34" s="44"/>
      <c r="AW34" s="44"/>
    </row>
    <row r="35" spans="1:49" x14ac:dyDescent="0.2">
      <c r="A35" s="43">
        <v>24</v>
      </c>
      <c r="B35" s="44"/>
      <c r="C35" s="44"/>
      <c r="D35" s="44"/>
      <c r="E35" s="44"/>
      <c r="F35" s="44"/>
      <c r="G35" s="44"/>
      <c r="H35" s="44"/>
      <c r="I35" s="44"/>
      <c r="J35" s="44"/>
      <c r="K35" s="44"/>
      <c r="L35" s="44"/>
      <c r="M35" s="44">
        <v>27.29</v>
      </c>
      <c r="N35" s="44">
        <v>25.63</v>
      </c>
      <c r="O35" s="44">
        <v>24.21</v>
      </c>
      <c r="P35" s="44">
        <v>22.99</v>
      </c>
      <c r="Q35" s="44">
        <v>21.92</v>
      </c>
      <c r="R35" s="44">
        <v>20.98</v>
      </c>
      <c r="S35" s="44">
        <v>20.149999999999999</v>
      </c>
      <c r="T35" s="44">
        <v>19.41</v>
      </c>
      <c r="U35" s="44">
        <v>18.75</v>
      </c>
      <c r="V35" s="44">
        <v>18.16</v>
      </c>
      <c r="W35" s="44">
        <v>17.62</v>
      </c>
      <c r="X35" s="44">
        <v>17.13</v>
      </c>
      <c r="Y35" s="44">
        <v>16.690000000000001</v>
      </c>
      <c r="Z35" s="44">
        <v>16.28</v>
      </c>
      <c r="AA35" s="44">
        <v>15.91</v>
      </c>
      <c r="AB35" s="44">
        <v>15.57</v>
      </c>
      <c r="AC35" s="44">
        <v>15.26</v>
      </c>
      <c r="AD35" s="44">
        <v>14.97</v>
      </c>
      <c r="AE35" s="44">
        <v>14.71</v>
      </c>
      <c r="AF35" s="44">
        <v>14.46</v>
      </c>
      <c r="AG35" s="44">
        <v>14.24</v>
      </c>
      <c r="AH35" s="44">
        <v>14.03</v>
      </c>
      <c r="AI35" s="44">
        <v>13.84</v>
      </c>
      <c r="AJ35" s="44">
        <v>13.66</v>
      </c>
      <c r="AK35" s="44">
        <v>13.5</v>
      </c>
      <c r="AL35" s="44">
        <v>13.35</v>
      </c>
      <c r="AM35" s="44">
        <v>13.21</v>
      </c>
      <c r="AN35" s="44">
        <v>13.08</v>
      </c>
      <c r="AO35" s="44">
        <v>12.97</v>
      </c>
      <c r="AP35" s="44"/>
      <c r="AQ35" s="44"/>
      <c r="AR35" s="44"/>
      <c r="AS35" s="44"/>
      <c r="AT35" s="44"/>
      <c r="AU35" s="44"/>
      <c r="AV35" s="44"/>
      <c r="AW35" s="44"/>
    </row>
    <row r="36" spans="1:49" x14ac:dyDescent="0.2">
      <c r="A36" s="43">
        <v>25</v>
      </c>
      <c r="B36" s="44"/>
      <c r="C36" s="44"/>
      <c r="D36" s="44"/>
      <c r="E36" s="44"/>
      <c r="F36" s="44"/>
      <c r="G36" s="44"/>
      <c r="H36" s="44"/>
      <c r="I36" s="44"/>
      <c r="J36" s="44"/>
      <c r="K36" s="44"/>
      <c r="L36" s="44"/>
      <c r="M36" s="44">
        <v>27.66</v>
      </c>
      <c r="N36" s="44">
        <v>25.98</v>
      </c>
      <c r="O36" s="44">
        <v>24.55</v>
      </c>
      <c r="P36" s="44">
        <v>23.3</v>
      </c>
      <c r="Q36" s="44">
        <v>22.22</v>
      </c>
      <c r="R36" s="44">
        <v>21.27</v>
      </c>
      <c r="S36" s="44">
        <v>20.43</v>
      </c>
      <c r="T36" s="44">
        <v>19.68</v>
      </c>
      <c r="U36" s="44">
        <v>19.010000000000002</v>
      </c>
      <c r="V36" s="44">
        <v>18.41</v>
      </c>
      <c r="W36" s="44">
        <v>17.87</v>
      </c>
      <c r="X36" s="44">
        <v>17.37</v>
      </c>
      <c r="Y36" s="44">
        <v>16.920000000000002</v>
      </c>
      <c r="Z36" s="44">
        <v>16.510000000000002</v>
      </c>
      <c r="AA36" s="44">
        <v>16.14</v>
      </c>
      <c r="AB36" s="44">
        <v>15.8</v>
      </c>
      <c r="AC36" s="44">
        <v>15.48</v>
      </c>
      <c r="AD36" s="44">
        <v>15.19</v>
      </c>
      <c r="AE36" s="44">
        <v>14.93</v>
      </c>
      <c r="AF36" s="44">
        <v>14.68</v>
      </c>
      <c r="AG36" s="44">
        <v>14.46</v>
      </c>
      <c r="AH36" s="44">
        <v>14.25</v>
      </c>
      <c r="AI36" s="44">
        <v>14.06</v>
      </c>
      <c r="AJ36" s="44">
        <v>13.88</v>
      </c>
      <c r="AK36" s="44">
        <v>13.72</v>
      </c>
      <c r="AL36" s="44">
        <v>13.57</v>
      </c>
      <c r="AM36" s="44">
        <v>13.43</v>
      </c>
      <c r="AN36" s="44">
        <v>13.3</v>
      </c>
      <c r="AO36" s="44"/>
      <c r="AP36" s="44"/>
      <c r="AQ36" s="44"/>
      <c r="AR36" s="44"/>
      <c r="AS36" s="44"/>
      <c r="AT36" s="44"/>
      <c r="AU36" s="44"/>
      <c r="AV36" s="44"/>
      <c r="AW36" s="44"/>
    </row>
    <row r="37" spans="1:49" x14ac:dyDescent="0.2">
      <c r="A37" s="43">
        <v>26</v>
      </c>
      <c r="B37" s="44"/>
      <c r="C37" s="44"/>
      <c r="D37" s="44"/>
      <c r="E37" s="44"/>
      <c r="F37" s="44"/>
      <c r="G37" s="44"/>
      <c r="H37" s="44"/>
      <c r="I37" s="44"/>
      <c r="J37" s="44"/>
      <c r="K37" s="44"/>
      <c r="L37" s="44"/>
      <c r="M37" s="44">
        <v>28.04</v>
      </c>
      <c r="N37" s="44">
        <v>26.34</v>
      </c>
      <c r="O37" s="44">
        <v>24.88</v>
      </c>
      <c r="P37" s="44">
        <v>23.62</v>
      </c>
      <c r="Q37" s="44">
        <v>22.53</v>
      </c>
      <c r="R37" s="44">
        <v>21.57</v>
      </c>
      <c r="S37" s="44">
        <v>20.72</v>
      </c>
      <c r="T37" s="44">
        <v>19.96</v>
      </c>
      <c r="U37" s="44">
        <v>19.28</v>
      </c>
      <c r="V37" s="44">
        <v>18.670000000000002</v>
      </c>
      <c r="W37" s="44">
        <v>18.12</v>
      </c>
      <c r="X37" s="44">
        <v>17.62</v>
      </c>
      <c r="Y37" s="44">
        <v>17.170000000000002</v>
      </c>
      <c r="Z37" s="44">
        <v>16.75</v>
      </c>
      <c r="AA37" s="44">
        <v>16.37</v>
      </c>
      <c r="AB37" s="44">
        <v>16.03</v>
      </c>
      <c r="AC37" s="44">
        <v>15.71</v>
      </c>
      <c r="AD37" s="44">
        <v>15.42</v>
      </c>
      <c r="AE37" s="44">
        <v>15.15</v>
      </c>
      <c r="AF37" s="44">
        <v>14.91</v>
      </c>
      <c r="AG37" s="44">
        <v>14.68</v>
      </c>
      <c r="AH37" s="44">
        <v>14.47</v>
      </c>
      <c r="AI37" s="44">
        <v>14.28</v>
      </c>
      <c r="AJ37" s="44">
        <v>14.11</v>
      </c>
      <c r="AK37" s="44">
        <v>13.94</v>
      </c>
      <c r="AL37" s="44">
        <v>13.79</v>
      </c>
      <c r="AM37" s="44">
        <v>13.66</v>
      </c>
      <c r="AN37" s="44"/>
      <c r="AO37" s="44"/>
      <c r="AP37" s="44"/>
      <c r="AQ37" s="44"/>
      <c r="AR37" s="44"/>
      <c r="AS37" s="44"/>
      <c r="AT37" s="44"/>
      <c r="AU37" s="44"/>
      <c r="AV37" s="44"/>
      <c r="AW37" s="44"/>
    </row>
    <row r="38" spans="1:49" x14ac:dyDescent="0.2">
      <c r="A38" s="43">
        <v>27</v>
      </c>
      <c r="B38" s="44"/>
      <c r="C38" s="44"/>
      <c r="D38" s="44"/>
      <c r="E38" s="44"/>
      <c r="F38" s="44"/>
      <c r="G38" s="44"/>
      <c r="H38" s="44"/>
      <c r="I38" s="44"/>
      <c r="J38" s="44"/>
      <c r="K38" s="44"/>
      <c r="L38" s="44"/>
      <c r="M38" s="44">
        <v>28.42</v>
      </c>
      <c r="N38" s="44">
        <v>26.7</v>
      </c>
      <c r="O38" s="44">
        <v>25.22</v>
      </c>
      <c r="P38" s="44">
        <v>23.95</v>
      </c>
      <c r="Q38" s="44">
        <v>22.84</v>
      </c>
      <c r="R38" s="44">
        <v>21.86</v>
      </c>
      <c r="S38" s="44">
        <v>21</v>
      </c>
      <c r="T38" s="44">
        <v>20.23</v>
      </c>
      <c r="U38" s="44">
        <v>19.55</v>
      </c>
      <c r="V38" s="44">
        <v>18.93</v>
      </c>
      <c r="W38" s="44">
        <v>18.37</v>
      </c>
      <c r="X38" s="44">
        <v>17.87</v>
      </c>
      <c r="Y38" s="44">
        <v>17.41</v>
      </c>
      <c r="Z38" s="44">
        <v>16.989999999999998</v>
      </c>
      <c r="AA38" s="44">
        <v>16.61</v>
      </c>
      <c r="AB38" s="44">
        <v>16.260000000000002</v>
      </c>
      <c r="AC38" s="44">
        <v>15.94</v>
      </c>
      <c r="AD38" s="44">
        <v>15.65</v>
      </c>
      <c r="AE38" s="44">
        <v>15.38</v>
      </c>
      <c r="AF38" s="44">
        <v>15.14</v>
      </c>
      <c r="AG38" s="44">
        <v>14.91</v>
      </c>
      <c r="AH38" s="44">
        <v>14.7</v>
      </c>
      <c r="AI38" s="44">
        <v>14.51</v>
      </c>
      <c r="AJ38" s="44">
        <v>14.34</v>
      </c>
      <c r="AK38" s="44">
        <v>14.17</v>
      </c>
      <c r="AL38" s="44">
        <v>14.03</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c r="K39" s="44"/>
      <c r="L39" s="44"/>
      <c r="M39" s="44">
        <v>28.81</v>
      </c>
      <c r="N39" s="44">
        <v>27.06</v>
      </c>
      <c r="O39" s="44">
        <v>25.57</v>
      </c>
      <c r="P39" s="44">
        <v>24.28</v>
      </c>
      <c r="Q39" s="44">
        <v>23.15</v>
      </c>
      <c r="R39" s="44">
        <v>22.16</v>
      </c>
      <c r="S39" s="44">
        <v>21.29</v>
      </c>
      <c r="T39" s="44">
        <v>20.52</v>
      </c>
      <c r="U39" s="44">
        <v>19.82</v>
      </c>
      <c r="V39" s="44">
        <v>19.2</v>
      </c>
      <c r="W39" s="44">
        <v>18.63</v>
      </c>
      <c r="X39" s="44">
        <v>18.12</v>
      </c>
      <c r="Y39" s="44">
        <v>17.66</v>
      </c>
      <c r="Z39" s="44">
        <v>17.239999999999998</v>
      </c>
      <c r="AA39" s="44">
        <v>16.86</v>
      </c>
      <c r="AB39" s="44">
        <v>16.5</v>
      </c>
      <c r="AC39" s="44">
        <v>16.18</v>
      </c>
      <c r="AD39" s="44">
        <v>15.89</v>
      </c>
      <c r="AE39" s="44">
        <v>15.62</v>
      </c>
      <c r="AF39" s="44">
        <v>15.37</v>
      </c>
      <c r="AG39" s="44">
        <v>15.15</v>
      </c>
      <c r="AH39" s="44">
        <v>14.94</v>
      </c>
      <c r="AI39" s="44">
        <v>14.75</v>
      </c>
      <c r="AJ39" s="44">
        <v>14.58</v>
      </c>
      <c r="AK39" s="44">
        <v>14.41</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c r="K40" s="44"/>
      <c r="L40" s="44"/>
      <c r="M40" s="44">
        <v>29.2</v>
      </c>
      <c r="N40" s="44">
        <v>27.43</v>
      </c>
      <c r="O40" s="44">
        <v>25.92</v>
      </c>
      <c r="P40" s="44">
        <v>24.61</v>
      </c>
      <c r="Q40" s="44">
        <v>23.47</v>
      </c>
      <c r="R40" s="44">
        <v>22.47</v>
      </c>
      <c r="S40" s="44">
        <v>21.59</v>
      </c>
      <c r="T40" s="44">
        <v>20.8</v>
      </c>
      <c r="U40" s="44">
        <v>20.100000000000001</v>
      </c>
      <c r="V40" s="44">
        <v>19.47</v>
      </c>
      <c r="W40" s="44">
        <v>18.899999999999999</v>
      </c>
      <c r="X40" s="44">
        <v>18.38</v>
      </c>
      <c r="Y40" s="44">
        <v>17.920000000000002</v>
      </c>
      <c r="Z40" s="44">
        <v>17.489999999999998</v>
      </c>
      <c r="AA40" s="44">
        <v>17.11</v>
      </c>
      <c r="AB40" s="44">
        <v>16.75</v>
      </c>
      <c r="AC40" s="44">
        <v>16.43</v>
      </c>
      <c r="AD40" s="44">
        <v>16.14</v>
      </c>
      <c r="AE40" s="44">
        <v>15.87</v>
      </c>
      <c r="AF40" s="44">
        <v>15.62</v>
      </c>
      <c r="AG40" s="44">
        <v>15.4</v>
      </c>
      <c r="AH40" s="44">
        <v>15.19</v>
      </c>
      <c r="AI40" s="44">
        <v>15</v>
      </c>
      <c r="AJ40" s="44">
        <v>14.82</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c r="K41" s="44"/>
      <c r="L41" s="44"/>
      <c r="M41" s="44">
        <v>29.6</v>
      </c>
      <c r="N41" s="44">
        <v>27.8</v>
      </c>
      <c r="O41" s="44">
        <v>26.27</v>
      </c>
      <c r="P41" s="44">
        <v>24.95</v>
      </c>
      <c r="Q41" s="44">
        <v>23.79</v>
      </c>
      <c r="R41" s="44">
        <v>22.78</v>
      </c>
      <c r="S41" s="44">
        <v>21.89</v>
      </c>
      <c r="T41" s="44">
        <v>21.09</v>
      </c>
      <c r="U41" s="44">
        <v>20.38</v>
      </c>
      <c r="V41" s="44">
        <v>19.75</v>
      </c>
      <c r="W41" s="44">
        <v>19.170000000000002</v>
      </c>
      <c r="X41" s="44">
        <v>18.649999999999999</v>
      </c>
      <c r="Y41" s="44">
        <v>18.18</v>
      </c>
      <c r="Z41" s="44">
        <v>17.75</v>
      </c>
      <c r="AA41" s="44">
        <v>17.37</v>
      </c>
      <c r="AB41" s="44">
        <v>17.010000000000002</v>
      </c>
      <c r="AC41" s="44">
        <v>16.690000000000001</v>
      </c>
      <c r="AD41" s="44">
        <v>16.39</v>
      </c>
      <c r="AE41" s="44">
        <v>16.12</v>
      </c>
      <c r="AF41" s="44">
        <v>15.88</v>
      </c>
      <c r="AG41" s="44">
        <v>15.65</v>
      </c>
      <c r="AH41" s="44">
        <v>15.45</v>
      </c>
      <c r="AI41" s="44">
        <v>15.26</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c r="K42" s="44"/>
      <c r="L42" s="44"/>
      <c r="M42" s="44">
        <v>30</v>
      </c>
      <c r="N42" s="44">
        <v>28.18</v>
      </c>
      <c r="O42" s="44">
        <v>26.63</v>
      </c>
      <c r="P42" s="44">
        <v>25.29</v>
      </c>
      <c r="Q42" s="44">
        <v>24.12</v>
      </c>
      <c r="R42" s="44">
        <v>23.1</v>
      </c>
      <c r="S42" s="44">
        <v>22.19</v>
      </c>
      <c r="T42" s="44">
        <v>21.39</v>
      </c>
      <c r="U42" s="44">
        <v>20.67</v>
      </c>
      <c r="V42" s="44">
        <v>20.03</v>
      </c>
      <c r="W42" s="44">
        <v>19.45</v>
      </c>
      <c r="X42" s="44">
        <v>18.93</v>
      </c>
      <c r="Y42" s="44">
        <v>18.45</v>
      </c>
      <c r="Z42" s="44">
        <v>18.02</v>
      </c>
      <c r="AA42" s="44">
        <v>17.63</v>
      </c>
      <c r="AB42" s="44">
        <v>17.28</v>
      </c>
      <c r="AC42" s="44">
        <v>16.95</v>
      </c>
      <c r="AD42" s="44">
        <v>16.66</v>
      </c>
      <c r="AE42" s="44">
        <v>16.39</v>
      </c>
      <c r="AF42" s="44">
        <v>16.14</v>
      </c>
      <c r="AG42" s="44">
        <v>15.92</v>
      </c>
      <c r="AH42" s="44">
        <v>15.71</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c r="K43" s="44"/>
      <c r="L43" s="44"/>
      <c r="M43" s="44">
        <v>30.4</v>
      </c>
      <c r="N43" s="44">
        <v>28.56</v>
      </c>
      <c r="O43" s="44">
        <v>26.99</v>
      </c>
      <c r="P43" s="44">
        <v>25.63</v>
      </c>
      <c r="Q43" s="44">
        <v>24.45</v>
      </c>
      <c r="R43" s="44">
        <v>23.42</v>
      </c>
      <c r="S43" s="44">
        <v>22.5</v>
      </c>
      <c r="T43" s="44">
        <v>21.69</v>
      </c>
      <c r="U43" s="44">
        <v>20.97</v>
      </c>
      <c r="V43" s="44">
        <v>20.32</v>
      </c>
      <c r="W43" s="44">
        <v>19.73</v>
      </c>
      <c r="X43" s="44">
        <v>19.21</v>
      </c>
      <c r="Y43" s="44">
        <v>18.73</v>
      </c>
      <c r="Z43" s="44">
        <v>18.3</v>
      </c>
      <c r="AA43" s="44">
        <v>17.91</v>
      </c>
      <c r="AB43" s="44">
        <v>17.55</v>
      </c>
      <c r="AC43" s="44">
        <v>17.23</v>
      </c>
      <c r="AD43" s="44">
        <v>16.93</v>
      </c>
      <c r="AE43" s="44">
        <v>16.670000000000002</v>
      </c>
      <c r="AF43" s="44">
        <v>16.420000000000002</v>
      </c>
      <c r="AG43" s="44">
        <v>16.190000000000001</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c r="K44" s="44"/>
      <c r="L44" s="44"/>
      <c r="M44" s="44">
        <v>30.81</v>
      </c>
      <c r="N44" s="44">
        <v>28.94</v>
      </c>
      <c r="O44" s="44">
        <v>27.35</v>
      </c>
      <c r="P44" s="44">
        <v>25.98</v>
      </c>
      <c r="Q44" s="44">
        <v>24.79</v>
      </c>
      <c r="R44" s="44">
        <v>23.74</v>
      </c>
      <c r="S44" s="44">
        <v>22.82</v>
      </c>
      <c r="T44" s="44">
        <v>22</v>
      </c>
      <c r="U44" s="44">
        <v>21.27</v>
      </c>
      <c r="V44" s="44">
        <v>20.61</v>
      </c>
      <c r="W44" s="44">
        <v>20.02</v>
      </c>
      <c r="X44" s="44">
        <v>19.489999999999998</v>
      </c>
      <c r="Y44" s="44">
        <v>19.02</v>
      </c>
      <c r="Z44" s="44">
        <v>18.579999999999998</v>
      </c>
      <c r="AA44" s="44">
        <v>18.190000000000001</v>
      </c>
      <c r="AB44" s="44">
        <v>17.84</v>
      </c>
      <c r="AC44" s="44">
        <v>17.510000000000002</v>
      </c>
      <c r="AD44" s="44">
        <v>17.22</v>
      </c>
      <c r="AE44" s="44">
        <v>16.95</v>
      </c>
      <c r="AF44" s="44">
        <v>16.7</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c r="K45" s="44"/>
      <c r="L45" s="44"/>
      <c r="M45" s="44">
        <v>31.22</v>
      </c>
      <c r="N45" s="44">
        <v>29.33</v>
      </c>
      <c r="O45" s="44">
        <v>27.72</v>
      </c>
      <c r="P45" s="44">
        <v>26.34</v>
      </c>
      <c r="Q45" s="44">
        <v>25.13</v>
      </c>
      <c r="R45" s="44">
        <v>24.07</v>
      </c>
      <c r="S45" s="44">
        <v>23.14</v>
      </c>
      <c r="T45" s="44">
        <v>22.31</v>
      </c>
      <c r="U45" s="44">
        <v>21.58</v>
      </c>
      <c r="V45" s="44">
        <v>20.92</v>
      </c>
      <c r="W45" s="44">
        <v>20.32</v>
      </c>
      <c r="X45" s="44">
        <v>19.79</v>
      </c>
      <c r="Y45" s="44">
        <v>19.309999999999999</v>
      </c>
      <c r="Z45" s="44">
        <v>18.88</v>
      </c>
      <c r="AA45" s="44">
        <v>18.489999999999998</v>
      </c>
      <c r="AB45" s="44">
        <v>18.13</v>
      </c>
      <c r="AC45" s="44">
        <v>17.809999999999999</v>
      </c>
      <c r="AD45" s="44">
        <v>17.510000000000002</v>
      </c>
      <c r="AE45" s="44">
        <v>17.25</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c r="K46" s="44"/>
      <c r="L46" s="44"/>
      <c r="M46" s="44">
        <v>31.64</v>
      </c>
      <c r="N46" s="44">
        <v>29.73</v>
      </c>
      <c r="O46" s="44">
        <v>28.1</v>
      </c>
      <c r="P46" s="44">
        <v>26.7</v>
      </c>
      <c r="Q46" s="44">
        <v>25.48</v>
      </c>
      <c r="R46" s="44">
        <v>24.41</v>
      </c>
      <c r="S46" s="44">
        <v>23.47</v>
      </c>
      <c r="T46" s="44">
        <v>22.64</v>
      </c>
      <c r="U46" s="44">
        <v>21.89</v>
      </c>
      <c r="V46" s="44">
        <v>21.23</v>
      </c>
      <c r="W46" s="44">
        <v>20.64</v>
      </c>
      <c r="X46" s="44">
        <v>20.100000000000001</v>
      </c>
      <c r="Y46" s="44">
        <v>19.62</v>
      </c>
      <c r="Z46" s="44">
        <v>19.190000000000001</v>
      </c>
      <c r="AA46" s="44">
        <v>18.8</v>
      </c>
      <c r="AB46" s="44">
        <v>18.440000000000001</v>
      </c>
      <c r="AC46" s="44">
        <v>18.12</v>
      </c>
      <c r="AD46" s="44">
        <v>17.82</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c r="K47" s="44"/>
      <c r="L47" s="44"/>
      <c r="M47" s="44">
        <v>32.06</v>
      </c>
      <c r="N47" s="44">
        <v>30.13</v>
      </c>
      <c r="O47" s="44">
        <v>28.49</v>
      </c>
      <c r="P47" s="44">
        <v>27.07</v>
      </c>
      <c r="Q47" s="44">
        <v>25.84</v>
      </c>
      <c r="R47" s="44">
        <v>24.76</v>
      </c>
      <c r="S47" s="44">
        <v>23.81</v>
      </c>
      <c r="T47" s="44">
        <v>22.97</v>
      </c>
      <c r="U47" s="44">
        <v>22.23</v>
      </c>
      <c r="V47" s="44">
        <v>21.56</v>
      </c>
      <c r="W47" s="44">
        <v>20.96</v>
      </c>
      <c r="X47" s="44">
        <v>20.43</v>
      </c>
      <c r="Y47" s="44">
        <v>19.95</v>
      </c>
      <c r="Z47" s="44">
        <v>19.510000000000002</v>
      </c>
      <c r="AA47" s="44">
        <v>19.12</v>
      </c>
      <c r="AB47" s="44">
        <v>18.760000000000002</v>
      </c>
      <c r="AC47" s="44">
        <v>18.440000000000001</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c r="K48" s="44"/>
      <c r="L48" s="44"/>
      <c r="M48" s="44">
        <v>32.5</v>
      </c>
      <c r="N48" s="44">
        <v>30.55</v>
      </c>
      <c r="O48" s="44">
        <v>28.88</v>
      </c>
      <c r="P48" s="44">
        <v>27.45</v>
      </c>
      <c r="Q48" s="44">
        <v>26.21</v>
      </c>
      <c r="R48" s="44">
        <v>25.12</v>
      </c>
      <c r="S48" s="44">
        <v>24.17</v>
      </c>
      <c r="T48" s="44">
        <v>23.32</v>
      </c>
      <c r="U48" s="44">
        <v>22.57</v>
      </c>
      <c r="V48" s="44">
        <v>21.9</v>
      </c>
      <c r="W48" s="44">
        <v>21.3</v>
      </c>
      <c r="X48" s="44">
        <v>20.77</v>
      </c>
      <c r="Y48" s="44">
        <v>20.29</v>
      </c>
      <c r="Z48" s="44">
        <v>19.850000000000001</v>
      </c>
      <c r="AA48" s="44">
        <v>19.46</v>
      </c>
      <c r="AB48" s="44">
        <v>19.100000000000001</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c r="K49" s="44"/>
      <c r="L49" s="44"/>
      <c r="M49" s="44">
        <v>32.950000000000003</v>
      </c>
      <c r="N49" s="44">
        <v>30.97</v>
      </c>
      <c r="O49" s="44">
        <v>29.29</v>
      </c>
      <c r="P49" s="44">
        <v>27.85</v>
      </c>
      <c r="Q49" s="44">
        <v>26.59</v>
      </c>
      <c r="R49" s="44">
        <v>25.5</v>
      </c>
      <c r="S49" s="44">
        <v>24.54</v>
      </c>
      <c r="T49" s="44">
        <v>23.69</v>
      </c>
      <c r="U49" s="44">
        <v>22.93</v>
      </c>
      <c r="V49" s="44">
        <v>22.26</v>
      </c>
      <c r="W49" s="44">
        <v>21.66</v>
      </c>
      <c r="X49" s="44">
        <v>21.13</v>
      </c>
      <c r="Y49" s="44">
        <v>20.64</v>
      </c>
      <c r="Z49" s="44">
        <v>20.21</v>
      </c>
      <c r="AA49" s="44">
        <v>19.809999999999999</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c r="K50" s="44"/>
      <c r="L50" s="44"/>
      <c r="M50" s="44">
        <v>33.4</v>
      </c>
      <c r="N50" s="44">
        <v>31.41</v>
      </c>
      <c r="O50" s="44">
        <v>29.72</v>
      </c>
      <c r="P50" s="44">
        <v>28.26</v>
      </c>
      <c r="Q50" s="44">
        <v>26.99</v>
      </c>
      <c r="R50" s="44">
        <v>25.89</v>
      </c>
      <c r="S50" s="44">
        <v>24.92</v>
      </c>
      <c r="T50" s="44">
        <v>24.07</v>
      </c>
      <c r="U50" s="44">
        <v>23.31</v>
      </c>
      <c r="V50" s="44">
        <v>22.64</v>
      </c>
      <c r="W50" s="44">
        <v>22.04</v>
      </c>
      <c r="X50" s="44">
        <v>21.5</v>
      </c>
      <c r="Y50" s="44">
        <v>21.02</v>
      </c>
      <c r="Z50" s="44">
        <v>20.58</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c r="K51" s="44"/>
      <c r="L51" s="44"/>
      <c r="M51" s="44">
        <v>33.880000000000003</v>
      </c>
      <c r="N51" s="44">
        <v>31.87</v>
      </c>
      <c r="O51" s="44">
        <v>30.16</v>
      </c>
      <c r="P51" s="44">
        <v>28.69</v>
      </c>
      <c r="Q51" s="44">
        <v>27.41</v>
      </c>
      <c r="R51" s="44">
        <v>26.3</v>
      </c>
      <c r="S51" s="44">
        <v>25.33</v>
      </c>
      <c r="T51" s="44">
        <v>24.47</v>
      </c>
      <c r="U51" s="44">
        <v>23.72</v>
      </c>
      <c r="V51" s="44">
        <v>23.04</v>
      </c>
      <c r="W51" s="44">
        <v>22.44</v>
      </c>
      <c r="X51" s="44">
        <v>21.9</v>
      </c>
      <c r="Y51" s="44">
        <v>21.41</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c r="K52" s="44"/>
      <c r="L52" s="44"/>
      <c r="M52" s="44">
        <v>34.369999999999997</v>
      </c>
      <c r="N52" s="44">
        <v>32.340000000000003</v>
      </c>
      <c r="O52" s="44">
        <v>30.62</v>
      </c>
      <c r="P52" s="44">
        <v>29.14</v>
      </c>
      <c r="Q52" s="44">
        <v>27.85</v>
      </c>
      <c r="R52" s="44">
        <v>26.74</v>
      </c>
      <c r="S52" s="44">
        <v>25.76</v>
      </c>
      <c r="T52" s="44">
        <v>24.9</v>
      </c>
      <c r="U52" s="44">
        <v>24.14</v>
      </c>
      <c r="V52" s="44">
        <v>23.47</v>
      </c>
      <c r="W52" s="44">
        <v>22.86</v>
      </c>
      <c r="X52" s="44">
        <v>22.32</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c r="K53" s="44"/>
      <c r="L53" s="44"/>
      <c r="M53" s="44">
        <v>34.89</v>
      </c>
      <c r="N53" s="44">
        <v>32.840000000000003</v>
      </c>
      <c r="O53" s="44">
        <v>31.1</v>
      </c>
      <c r="P53" s="44">
        <v>29.61</v>
      </c>
      <c r="Q53" s="44">
        <v>28.32</v>
      </c>
      <c r="R53" s="44">
        <v>27.2</v>
      </c>
      <c r="S53" s="44">
        <v>26.22</v>
      </c>
      <c r="T53" s="44">
        <v>25.35</v>
      </c>
      <c r="U53" s="44">
        <v>24.59</v>
      </c>
      <c r="V53" s="44">
        <v>23.91</v>
      </c>
      <c r="W53" s="44">
        <v>23.3</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c r="K54" s="44"/>
      <c r="L54" s="44"/>
      <c r="M54" s="44">
        <v>35.42</v>
      </c>
      <c r="N54" s="44">
        <v>33.36</v>
      </c>
      <c r="O54" s="44">
        <v>31.6</v>
      </c>
      <c r="P54" s="44">
        <v>30.1</v>
      </c>
      <c r="Q54" s="44">
        <v>28.81</v>
      </c>
      <c r="R54" s="44">
        <v>27.68</v>
      </c>
      <c r="S54" s="44">
        <v>26.7</v>
      </c>
      <c r="T54" s="44">
        <v>25.83</v>
      </c>
      <c r="U54" s="44">
        <v>25.06</v>
      </c>
      <c r="V54" s="44">
        <v>24.38</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c r="K55" s="44"/>
      <c r="L55" s="44"/>
      <c r="M55" s="44">
        <v>35.99</v>
      </c>
      <c r="N55" s="44">
        <v>33.9</v>
      </c>
      <c r="O55" s="44">
        <v>32.14</v>
      </c>
      <c r="P55" s="44">
        <v>30.63</v>
      </c>
      <c r="Q55" s="44">
        <v>29.33</v>
      </c>
      <c r="R55" s="44">
        <v>28.2</v>
      </c>
      <c r="S55" s="44">
        <v>27.21</v>
      </c>
      <c r="T55" s="44">
        <v>26.33</v>
      </c>
      <c r="U55" s="44">
        <v>25.56</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c r="K56" s="44"/>
      <c r="L56" s="44"/>
      <c r="M56" s="44">
        <v>36.58</v>
      </c>
      <c r="N56" s="44">
        <v>34.479999999999997</v>
      </c>
      <c r="O56" s="44">
        <v>32.71</v>
      </c>
      <c r="P56" s="44">
        <v>31.19</v>
      </c>
      <c r="Q56" s="44">
        <v>29.88</v>
      </c>
      <c r="R56" s="44">
        <v>28.74</v>
      </c>
      <c r="S56" s="44">
        <v>27.75</v>
      </c>
      <c r="T56" s="44">
        <v>26.87</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c r="K57" s="44"/>
      <c r="L57" s="44"/>
      <c r="M57" s="44">
        <v>37.21</v>
      </c>
      <c r="N57" s="44">
        <v>35.1</v>
      </c>
      <c r="O57" s="44">
        <v>33.31</v>
      </c>
      <c r="P57" s="44">
        <v>31.78</v>
      </c>
      <c r="Q57" s="44">
        <v>30.46</v>
      </c>
      <c r="R57" s="44">
        <v>29.32</v>
      </c>
      <c r="S57" s="44">
        <v>28.31</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c r="K58" s="44"/>
      <c r="L58" s="44"/>
      <c r="M58" s="44">
        <v>37.869999999999997</v>
      </c>
      <c r="N58" s="44">
        <v>35.74</v>
      </c>
      <c r="O58" s="44">
        <v>33.94</v>
      </c>
      <c r="P58" s="44">
        <v>32.4</v>
      </c>
      <c r="Q58" s="44">
        <v>31.07</v>
      </c>
      <c r="R58" s="44">
        <v>29.91</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c r="K59" s="44"/>
      <c r="L59" s="44"/>
      <c r="M59" s="44">
        <v>38.56</v>
      </c>
      <c r="N59" s="44">
        <v>36.42</v>
      </c>
      <c r="O59" s="44">
        <v>34.6</v>
      </c>
      <c r="P59" s="44">
        <v>33.049999999999997</v>
      </c>
      <c r="Q59" s="44">
        <v>31.71</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c r="K60" s="44"/>
      <c r="L60" s="44"/>
      <c r="M60" s="44">
        <v>39.299999999999997</v>
      </c>
      <c r="N60" s="44">
        <v>37.14</v>
      </c>
      <c r="O60" s="44">
        <v>35.299999999999997</v>
      </c>
      <c r="P60" s="44">
        <v>33.729999999999997</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c r="K61" s="44"/>
      <c r="L61" s="44"/>
      <c r="M61" s="44">
        <v>40.08</v>
      </c>
      <c r="N61" s="44">
        <v>37.89</v>
      </c>
      <c r="O61" s="44">
        <v>36.04</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c r="K62" s="44"/>
      <c r="L62" s="44"/>
      <c r="M62" s="44">
        <v>40.880000000000003</v>
      </c>
      <c r="N62" s="44">
        <v>38.659999999999997</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c r="K63" s="44"/>
      <c r="L63" s="44"/>
      <c r="M63" s="44">
        <v>41.68</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tE5P3OFynFvzD4nUPaf1MnNTKsAlEnQP3IHkJkV9AnPy/PKWiqRO+KOiwBDm6uRAqq7M+UxMHo7LfEzeGlt9UA==" saltValue="t8hR95KLKLRjD9sP/q9ezw==" spinCount="100000" sheet="1" objects="1" scenarios="1"/>
  <conditionalFormatting sqref="A6:A21">
    <cfRule type="expression" dxfId="135" priority="1" stopIfTrue="1">
      <formula>MOD(ROW(),2)=0</formula>
    </cfRule>
    <cfRule type="expression" dxfId="134" priority="2" stopIfTrue="1">
      <formula>MOD(ROW(),2)&lt;&gt;0</formula>
    </cfRule>
  </conditionalFormatting>
  <conditionalFormatting sqref="A26:A74">
    <cfRule type="expression" dxfId="133" priority="5" stopIfTrue="1">
      <formula>MOD(ROW(),2)=0</formula>
    </cfRule>
    <cfRule type="expression" dxfId="132" priority="6" stopIfTrue="1">
      <formula>MOD(ROW(),2)&lt;&gt;0</formula>
    </cfRule>
  </conditionalFormatting>
  <conditionalFormatting sqref="B6:M21">
    <cfRule type="expression" dxfId="131" priority="3" stopIfTrue="1">
      <formula>MOD(ROW(),2)=0</formula>
    </cfRule>
    <cfRule type="expression" dxfId="130" priority="4" stopIfTrue="1">
      <formula>MOD(ROW(),2)&lt;&gt;0</formula>
    </cfRule>
  </conditionalFormatting>
  <conditionalFormatting sqref="B26:AW74">
    <cfRule type="expression" dxfId="129" priority="7" stopIfTrue="1">
      <formula>MOD(ROW(),2)=0</formula>
    </cfRule>
    <cfRule type="expression" dxfId="128" priority="8" stopIfTrue="1">
      <formula>MOD(ROW(),2)&lt;&gt;0</formula>
    </cfRule>
  </conditionalFormatting>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54958-3E29-43B6-B028-BA135ACB87A5}">
  <sheetPr codeName="Sheet53"/>
  <dimension ref="A1:AW74"/>
  <sheetViews>
    <sheetView showGridLines="0" workbookViewId="0">
      <selection activeCell="A6" sqref="A6"/>
    </sheetView>
  </sheetViews>
  <sheetFormatPr defaultRowHeight="12.75" x14ac:dyDescent="0.2"/>
  <cols>
    <col min="1" max="1" width="31.85546875" customWidth="1"/>
    <col min="2" max="49" width="13.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x-705</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317</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318</v>
      </c>
      <c r="C10" s="47"/>
      <c r="D10" s="47"/>
      <c r="E10" s="47"/>
      <c r="F10" s="47"/>
      <c r="G10" s="47"/>
      <c r="H10" s="47"/>
      <c r="I10" s="47"/>
      <c r="J10" s="47"/>
      <c r="K10" s="47"/>
      <c r="L10" s="47"/>
      <c r="M10" s="47"/>
    </row>
    <row r="11" spans="1:13" x14ac:dyDescent="0.2">
      <c r="A11" s="40" t="s">
        <v>151</v>
      </c>
      <c r="B11" s="47" t="s">
        <v>165</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705</v>
      </c>
      <c r="C14" s="47"/>
      <c r="D14" s="47"/>
      <c r="E14" s="47"/>
      <c r="F14" s="47"/>
      <c r="G14" s="47"/>
      <c r="H14" s="47"/>
      <c r="I14" s="47"/>
      <c r="J14" s="47"/>
      <c r="K14" s="47"/>
      <c r="L14" s="47"/>
      <c r="M14" s="47"/>
    </row>
    <row r="15" spans="1:13" x14ac:dyDescent="0.2">
      <c r="A15" s="40" t="s">
        <v>365</v>
      </c>
      <c r="B15" s="47" t="s">
        <v>319</v>
      </c>
      <c r="C15" s="47"/>
      <c r="D15" s="47"/>
      <c r="E15" s="47"/>
      <c r="F15" s="47"/>
      <c r="G15" s="47"/>
      <c r="H15" s="47"/>
      <c r="I15" s="47"/>
      <c r="J15" s="47"/>
      <c r="K15" s="47"/>
      <c r="L15" s="47"/>
      <c r="M15" s="47"/>
    </row>
    <row r="16" spans="1:13" x14ac:dyDescent="0.2">
      <c r="A16" s="40" t="s">
        <v>156</v>
      </c>
      <c r="B16" s="47" t="s">
        <v>282</v>
      </c>
      <c r="C16" s="47"/>
      <c r="D16" s="47"/>
      <c r="E16" s="47"/>
      <c r="F16" s="47"/>
      <c r="G16" s="47"/>
      <c r="H16" s="47"/>
      <c r="I16" s="47"/>
      <c r="J16" s="47"/>
      <c r="K16" s="47"/>
      <c r="L16" s="47"/>
      <c r="M16" s="47"/>
    </row>
    <row r="17" spans="1:49" x14ac:dyDescent="0.2">
      <c r="A17" s="41" t="s">
        <v>366</v>
      </c>
      <c r="B17" s="47"/>
      <c r="C17" s="47"/>
      <c r="D17" s="47"/>
      <c r="E17" s="47"/>
      <c r="F17" s="47"/>
      <c r="G17" s="47"/>
      <c r="H17" s="47"/>
      <c r="I17" s="47"/>
      <c r="J17" s="47"/>
      <c r="K17" s="47"/>
      <c r="L17" s="47"/>
      <c r="M17" s="47"/>
    </row>
    <row r="18" spans="1:49" x14ac:dyDescent="0.2">
      <c r="A18" s="40" t="s">
        <v>158</v>
      </c>
      <c r="B18" s="48">
        <v>45195</v>
      </c>
      <c r="C18" s="48"/>
      <c r="D18" s="48"/>
      <c r="E18" s="48"/>
      <c r="F18" s="48"/>
      <c r="G18" s="48"/>
      <c r="H18" s="48"/>
      <c r="I18" s="48"/>
      <c r="J18" s="48"/>
      <c r="K18" s="48"/>
      <c r="L18" s="48"/>
      <c r="M18" s="48"/>
    </row>
    <row r="19" spans="1:49" x14ac:dyDescent="0.2">
      <c r="A19" s="40" t="s">
        <v>159</v>
      </c>
      <c r="B19" s="48">
        <v>45218</v>
      </c>
      <c r="C19" s="48"/>
      <c r="D19" s="48"/>
      <c r="E19" s="48"/>
      <c r="F19" s="48"/>
      <c r="G19" s="48"/>
      <c r="H19" s="48"/>
      <c r="I19" s="48"/>
      <c r="J19" s="48"/>
      <c r="K19" s="48"/>
      <c r="L19" s="48"/>
      <c r="M19" s="48"/>
    </row>
    <row r="20" spans="1:49" x14ac:dyDescent="0.2">
      <c r="A20" s="40" t="s">
        <v>160</v>
      </c>
      <c r="B20" s="47" t="s">
        <v>169</v>
      </c>
      <c r="C20" s="47"/>
      <c r="D20" s="47"/>
      <c r="E20" s="47"/>
      <c r="F20" s="47"/>
      <c r="G20" s="47"/>
      <c r="H20" s="47"/>
      <c r="I20" s="47"/>
      <c r="J20" s="47"/>
      <c r="K20" s="47"/>
      <c r="L20" s="47"/>
      <c r="M20" s="47"/>
    </row>
    <row r="21" spans="1:49" x14ac:dyDescent="0.2">
      <c r="A21" s="40" t="s">
        <v>367</v>
      </c>
      <c r="B21" s="47"/>
      <c r="C21" s="47"/>
      <c r="D21" s="47"/>
      <c r="E21" s="47"/>
      <c r="F21" s="47"/>
      <c r="G21" s="47"/>
      <c r="H21" s="47"/>
      <c r="I21" s="47"/>
      <c r="J21" s="47"/>
      <c r="K21" s="47"/>
      <c r="L21" s="47"/>
      <c r="M21" s="47"/>
    </row>
    <row r="23" spans="1:49" x14ac:dyDescent="0.2">
      <c r="A23" s="23" t="str">
        <f>HYPERLINK("#'Factor List'!A1", "Back to Factor List")</f>
        <v>Back to Factor List</v>
      </c>
      <c r="B23" s="23" t="str">
        <f>HYPERLINK("#'Assumptions'!A1", "Assumptions")</f>
        <v>Assumptions</v>
      </c>
    </row>
    <row r="26" spans="1:49" s="56" customFormat="1" ht="38.25" x14ac:dyDescent="0.2">
      <c r="A26" s="55" t="s">
        <v>368</v>
      </c>
      <c r="B26" s="55" t="s">
        <v>520</v>
      </c>
      <c r="C26" s="55" t="s">
        <v>521</v>
      </c>
      <c r="D26" s="55" t="s">
        <v>522</v>
      </c>
      <c r="E26" s="55" t="s">
        <v>523</v>
      </c>
      <c r="F26" s="55" t="s">
        <v>524</v>
      </c>
      <c r="G26" s="55" t="s">
        <v>525</v>
      </c>
      <c r="H26" s="55" t="s">
        <v>526</v>
      </c>
      <c r="I26" s="55" t="s">
        <v>527</v>
      </c>
      <c r="J26" s="55" t="s">
        <v>528</v>
      </c>
      <c r="K26" s="55" t="s">
        <v>529</v>
      </c>
      <c r="L26" s="55" t="s">
        <v>530</v>
      </c>
      <c r="M26" s="55" t="s">
        <v>531</v>
      </c>
      <c r="N26" s="55" t="s">
        <v>532</v>
      </c>
      <c r="O26" s="55" t="s">
        <v>533</v>
      </c>
      <c r="P26" s="55" t="s">
        <v>534</v>
      </c>
      <c r="Q26" s="55" t="s">
        <v>535</v>
      </c>
      <c r="R26" s="55" t="s">
        <v>536</v>
      </c>
      <c r="S26" s="55" t="s">
        <v>537</v>
      </c>
      <c r="T26" s="55" t="s">
        <v>538</v>
      </c>
      <c r="U26" s="55" t="s">
        <v>539</v>
      </c>
      <c r="V26" s="55" t="s">
        <v>540</v>
      </c>
      <c r="W26" s="55" t="s">
        <v>541</v>
      </c>
      <c r="X26" s="55" t="s">
        <v>542</v>
      </c>
      <c r="Y26" s="55" t="s">
        <v>543</v>
      </c>
      <c r="Z26" s="55" t="s">
        <v>544</v>
      </c>
      <c r="AA26" s="55" t="s">
        <v>545</v>
      </c>
      <c r="AB26" s="55" t="s">
        <v>546</v>
      </c>
      <c r="AC26" s="55" t="s">
        <v>547</v>
      </c>
      <c r="AD26" s="55" t="s">
        <v>548</v>
      </c>
      <c r="AE26" s="55" t="s">
        <v>549</v>
      </c>
      <c r="AF26" s="55" t="s">
        <v>550</v>
      </c>
      <c r="AG26" s="55" t="s">
        <v>551</v>
      </c>
      <c r="AH26" s="55" t="s">
        <v>552</v>
      </c>
      <c r="AI26" s="55" t="s">
        <v>553</v>
      </c>
      <c r="AJ26" s="55" t="s">
        <v>554</v>
      </c>
      <c r="AK26" s="55" t="s">
        <v>555</v>
      </c>
      <c r="AL26" s="55" t="s">
        <v>556</v>
      </c>
      <c r="AM26" s="55" t="s">
        <v>557</v>
      </c>
      <c r="AN26" s="55" t="s">
        <v>558</v>
      </c>
      <c r="AO26" s="55" t="s">
        <v>559</v>
      </c>
      <c r="AP26" s="55" t="s">
        <v>560</v>
      </c>
      <c r="AQ26" s="55" t="s">
        <v>561</v>
      </c>
      <c r="AR26" s="55" t="s">
        <v>562</v>
      </c>
      <c r="AS26" s="55" t="s">
        <v>563</v>
      </c>
      <c r="AT26" s="55" t="s">
        <v>564</v>
      </c>
      <c r="AU26" s="55" t="s">
        <v>565</v>
      </c>
      <c r="AV26" s="55" t="s">
        <v>566</v>
      </c>
      <c r="AW26" s="55" t="s">
        <v>567</v>
      </c>
    </row>
    <row r="27" spans="1:49" x14ac:dyDescent="0.2">
      <c r="A27" s="43">
        <v>16</v>
      </c>
      <c r="B27" s="44"/>
      <c r="C27" s="44"/>
      <c r="D27" s="44"/>
      <c r="E27" s="44"/>
      <c r="F27" s="44"/>
      <c r="G27" s="44"/>
      <c r="H27" s="44"/>
      <c r="I27" s="44"/>
      <c r="J27" s="44">
        <v>25.22</v>
      </c>
      <c r="K27" s="44">
        <v>23.09</v>
      </c>
      <c r="L27" s="44">
        <v>21.36</v>
      </c>
      <c r="M27" s="44">
        <v>19.920000000000002</v>
      </c>
      <c r="N27" s="44">
        <v>18.7</v>
      </c>
      <c r="O27" s="44">
        <v>17.670000000000002</v>
      </c>
      <c r="P27" s="44">
        <v>16.77</v>
      </c>
      <c r="Q27" s="44">
        <v>15.99</v>
      </c>
      <c r="R27" s="44">
        <v>15.3</v>
      </c>
      <c r="S27" s="44">
        <v>14.69</v>
      </c>
      <c r="T27" s="44">
        <v>14.15</v>
      </c>
      <c r="U27" s="44">
        <v>13.66</v>
      </c>
      <c r="V27" s="44">
        <v>13.23</v>
      </c>
      <c r="W27" s="44">
        <v>12.83</v>
      </c>
      <c r="X27" s="44">
        <v>12.47</v>
      </c>
      <c r="Y27" s="44">
        <v>12.14</v>
      </c>
      <c r="Z27" s="44">
        <v>11.85</v>
      </c>
      <c r="AA27" s="44">
        <v>11.57</v>
      </c>
      <c r="AB27" s="44">
        <v>11.32</v>
      </c>
      <c r="AC27" s="44">
        <v>11.09</v>
      </c>
      <c r="AD27" s="44">
        <v>10.87</v>
      </c>
      <c r="AE27" s="44">
        <v>10.67</v>
      </c>
      <c r="AF27" s="44">
        <v>10.49</v>
      </c>
      <c r="AG27" s="44">
        <v>10.32</v>
      </c>
      <c r="AH27" s="44">
        <v>10.16</v>
      </c>
      <c r="AI27" s="44">
        <v>10.01</v>
      </c>
      <c r="AJ27" s="44">
        <v>9.8699999999999992</v>
      </c>
      <c r="AK27" s="44">
        <v>9.74</v>
      </c>
      <c r="AL27" s="44">
        <v>9.6199999999999992</v>
      </c>
      <c r="AM27" s="44">
        <v>9.51</v>
      </c>
      <c r="AN27" s="44">
        <v>9.41</v>
      </c>
      <c r="AO27" s="44">
        <v>9.31</v>
      </c>
      <c r="AP27" s="44">
        <v>9.2200000000000006</v>
      </c>
      <c r="AQ27" s="44">
        <v>9.1300000000000008</v>
      </c>
      <c r="AR27" s="44">
        <v>9.06</v>
      </c>
      <c r="AS27" s="44">
        <v>8.98</v>
      </c>
      <c r="AT27" s="44">
        <v>8.92</v>
      </c>
      <c r="AU27" s="44">
        <v>8.85</v>
      </c>
      <c r="AV27" s="44">
        <v>8.7899999999999991</v>
      </c>
      <c r="AW27" s="44">
        <v>8.74</v>
      </c>
    </row>
    <row r="28" spans="1:49" x14ac:dyDescent="0.2">
      <c r="A28" s="43">
        <v>17</v>
      </c>
      <c r="B28" s="44"/>
      <c r="C28" s="44"/>
      <c r="D28" s="44"/>
      <c r="E28" s="44"/>
      <c r="F28" s="44"/>
      <c r="G28" s="44"/>
      <c r="H28" s="44"/>
      <c r="I28" s="44"/>
      <c r="J28" s="44">
        <v>25.59</v>
      </c>
      <c r="K28" s="44">
        <v>23.44</v>
      </c>
      <c r="L28" s="44">
        <v>21.68</v>
      </c>
      <c r="M28" s="44">
        <v>20.21</v>
      </c>
      <c r="N28" s="44">
        <v>18.98</v>
      </c>
      <c r="O28" s="44">
        <v>17.93</v>
      </c>
      <c r="P28" s="44">
        <v>17.02</v>
      </c>
      <c r="Q28" s="44">
        <v>16.22</v>
      </c>
      <c r="R28" s="44">
        <v>15.53</v>
      </c>
      <c r="S28" s="44">
        <v>14.91</v>
      </c>
      <c r="T28" s="44">
        <v>14.36</v>
      </c>
      <c r="U28" s="44">
        <v>13.87</v>
      </c>
      <c r="V28" s="44">
        <v>13.42</v>
      </c>
      <c r="W28" s="44">
        <v>13.02</v>
      </c>
      <c r="X28" s="44">
        <v>12.66</v>
      </c>
      <c r="Y28" s="44">
        <v>12.33</v>
      </c>
      <c r="Z28" s="44">
        <v>12.02</v>
      </c>
      <c r="AA28" s="44">
        <v>11.75</v>
      </c>
      <c r="AB28" s="44">
        <v>11.49</v>
      </c>
      <c r="AC28" s="44">
        <v>11.26</v>
      </c>
      <c r="AD28" s="44">
        <v>11.04</v>
      </c>
      <c r="AE28" s="44">
        <v>10.84</v>
      </c>
      <c r="AF28" s="44">
        <v>10.65</v>
      </c>
      <c r="AG28" s="44">
        <v>10.48</v>
      </c>
      <c r="AH28" s="44">
        <v>10.32</v>
      </c>
      <c r="AI28" s="44">
        <v>10.17</v>
      </c>
      <c r="AJ28" s="44">
        <v>10.029999999999999</v>
      </c>
      <c r="AK28" s="44">
        <v>9.9</v>
      </c>
      <c r="AL28" s="44">
        <v>9.7799999999999994</v>
      </c>
      <c r="AM28" s="44">
        <v>9.66</v>
      </c>
      <c r="AN28" s="44">
        <v>9.56</v>
      </c>
      <c r="AO28" s="44">
        <v>9.4600000000000009</v>
      </c>
      <c r="AP28" s="44">
        <v>9.3699999999999992</v>
      </c>
      <c r="AQ28" s="44">
        <v>9.2799999999999994</v>
      </c>
      <c r="AR28" s="44">
        <v>9.2100000000000009</v>
      </c>
      <c r="AS28" s="44">
        <v>9.1300000000000008</v>
      </c>
      <c r="AT28" s="44">
        <v>9.07</v>
      </c>
      <c r="AU28" s="44">
        <v>9</v>
      </c>
      <c r="AV28" s="44">
        <v>8.94</v>
      </c>
      <c r="AW28" s="44"/>
    </row>
    <row r="29" spans="1:49" x14ac:dyDescent="0.2">
      <c r="A29" s="43">
        <v>18</v>
      </c>
      <c r="B29" s="44"/>
      <c r="C29" s="44"/>
      <c r="D29" s="44"/>
      <c r="E29" s="44"/>
      <c r="F29" s="44"/>
      <c r="G29" s="44"/>
      <c r="H29" s="44"/>
      <c r="I29" s="44"/>
      <c r="J29" s="44">
        <v>25.97</v>
      </c>
      <c r="K29" s="44">
        <v>23.78</v>
      </c>
      <c r="L29" s="44">
        <v>22</v>
      </c>
      <c r="M29" s="44">
        <v>20.51</v>
      </c>
      <c r="N29" s="44">
        <v>19.260000000000002</v>
      </c>
      <c r="O29" s="44">
        <v>18.190000000000001</v>
      </c>
      <c r="P29" s="44">
        <v>17.27</v>
      </c>
      <c r="Q29" s="44">
        <v>16.46</v>
      </c>
      <c r="R29" s="44">
        <v>15.76</v>
      </c>
      <c r="S29" s="44">
        <v>15.13</v>
      </c>
      <c r="T29" s="44">
        <v>14.57</v>
      </c>
      <c r="U29" s="44">
        <v>14.07</v>
      </c>
      <c r="V29" s="44">
        <v>13.63</v>
      </c>
      <c r="W29" s="44">
        <v>13.22</v>
      </c>
      <c r="X29" s="44">
        <v>12.85</v>
      </c>
      <c r="Y29" s="44">
        <v>12.51</v>
      </c>
      <c r="Z29" s="44">
        <v>12.21</v>
      </c>
      <c r="AA29" s="44">
        <v>11.92</v>
      </c>
      <c r="AB29" s="44">
        <v>11.67</v>
      </c>
      <c r="AC29" s="44">
        <v>11.43</v>
      </c>
      <c r="AD29" s="44">
        <v>11.21</v>
      </c>
      <c r="AE29" s="44">
        <v>11</v>
      </c>
      <c r="AF29" s="44">
        <v>10.81</v>
      </c>
      <c r="AG29" s="44">
        <v>10.64</v>
      </c>
      <c r="AH29" s="44">
        <v>10.48</v>
      </c>
      <c r="AI29" s="44">
        <v>10.32</v>
      </c>
      <c r="AJ29" s="44">
        <v>10.18</v>
      </c>
      <c r="AK29" s="44">
        <v>10.050000000000001</v>
      </c>
      <c r="AL29" s="44">
        <v>9.93</v>
      </c>
      <c r="AM29" s="44">
        <v>9.82</v>
      </c>
      <c r="AN29" s="44">
        <v>9.7100000000000009</v>
      </c>
      <c r="AO29" s="44">
        <v>9.61</v>
      </c>
      <c r="AP29" s="44">
        <v>9.52</v>
      </c>
      <c r="AQ29" s="44">
        <v>9.44</v>
      </c>
      <c r="AR29" s="44">
        <v>9.36</v>
      </c>
      <c r="AS29" s="44">
        <v>9.2899999999999991</v>
      </c>
      <c r="AT29" s="44">
        <v>9.2200000000000006</v>
      </c>
      <c r="AU29" s="44">
        <v>9.16</v>
      </c>
      <c r="AV29" s="44"/>
      <c r="AW29" s="44"/>
    </row>
    <row r="30" spans="1:49" x14ac:dyDescent="0.2">
      <c r="A30" s="43">
        <v>19</v>
      </c>
      <c r="B30" s="44"/>
      <c r="C30" s="44"/>
      <c r="D30" s="44"/>
      <c r="E30" s="44"/>
      <c r="F30" s="44"/>
      <c r="G30" s="44"/>
      <c r="H30" s="44"/>
      <c r="I30" s="44"/>
      <c r="J30" s="44">
        <v>26.35</v>
      </c>
      <c r="K30" s="44">
        <v>24.13</v>
      </c>
      <c r="L30" s="44">
        <v>22.32</v>
      </c>
      <c r="M30" s="44">
        <v>20.82</v>
      </c>
      <c r="N30" s="44">
        <v>19.55</v>
      </c>
      <c r="O30" s="44">
        <v>18.46</v>
      </c>
      <c r="P30" s="44">
        <v>17.53</v>
      </c>
      <c r="Q30" s="44">
        <v>16.71</v>
      </c>
      <c r="R30" s="44">
        <v>15.99</v>
      </c>
      <c r="S30" s="44">
        <v>15.36</v>
      </c>
      <c r="T30" s="44">
        <v>14.79</v>
      </c>
      <c r="U30" s="44">
        <v>14.29</v>
      </c>
      <c r="V30" s="44">
        <v>13.83</v>
      </c>
      <c r="W30" s="44">
        <v>13.42</v>
      </c>
      <c r="X30" s="44">
        <v>13.04</v>
      </c>
      <c r="Y30" s="44">
        <v>12.7</v>
      </c>
      <c r="Z30" s="44">
        <v>12.39</v>
      </c>
      <c r="AA30" s="44">
        <v>12.11</v>
      </c>
      <c r="AB30" s="44">
        <v>11.84</v>
      </c>
      <c r="AC30" s="44">
        <v>11.6</v>
      </c>
      <c r="AD30" s="44">
        <v>11.38</v>
      </c>
      <c r="AE30" s="44">
        <v>11.17</v>
      </c>
      <c r="AF30" s="44">
        <v>10.98</v>
      </c>
      <c r="AG30" s="44">
        <v>10.8</v>
      </c>
      <c r="AH30" s="44">
        <v>10.64</v>
      </c>
      <c r="AI30" s="44">
        <v>10.49</v>
      </c>
      <c r="AJ30" s="44">
        <v>10.34</v>
      </c>
      <c r="AK30" s="44">
        <v>10.210000000000001</v>
      </c>
      <c r="AL30" s="44">
        <v>10.09</v>
      </c>
      <c r="AM30" s="44">
        <v>9.98</v>
      </c>
      <c r="AN30" s="44">
        <v>9.8699999999999992</v>
      </c>
      <c r="AO30" s="44">
        <v>9.77</v>
      </c>
      <c r="AP30" s="44">
        <v>9.68</v>
      </c>
      <c r="AQ30" s="44">
        <v>9.6</v>
      </c>
      <c r="AR30" s="44">
        <v>9.52</v>
      </c>
      <c r="AS30" s="44">
        <v>9.4499999999999993</v>
      </c>
      <c r="AT30" s="44">
        <v>9.3800000000000008</v>
      </c>
      <c r="AU30" s="44"/>
      <c r="AV30" s="44"/>
      <c r="AW30" s="44"/>
    </row>
    <row r="31" spans="1:49" x14ac:dyDescent="0.2">
      <c r="A31" s="43">
        <v>20</v>
      </c>
      <c r="B31" s="44"/>
      <c r="C31" s="44"/>
      <c r="D31" s="44"/>
      <c r="E31" s="44"/>
      <c r="F31" s="44"/>
      <c r="G31" s="44"/>
      <c r="H31" s="44"/>
      <c r="I31" s="44"/>
      <c r="J31" s="44">
        <v>26.74</v>
      </c>
      <c r="K31" s="44">
        <v>24.49</v>
      </c>
      <c r="L31" s="44">
        <v>22.65</v>
      </c>
      <c r="M31" s="44">
        <v>21.13</v>
      </c>
      <c r="N31" s="44">
        <v>19.84</v>
      </c>
      <c r="O31" s="44">
        <v>18.739999999999998</v>
      </c>
      <c r="P31" s="44">
        <v>17.79</v>
      </c>
      <c r="Q31" s="44">
        <v>16.96</v>
      </c>
      <c r="R31" s="44">
        <v>16.23</v>
      </c>
      <c r="S31" s="44">
        <v>15.59</v>
      </c>
      <c r="T31" s="44">
        <v>15.02</v>
      </c>
      <c r="U31" s="44">
        <v>14.5</v>
      </c>
      <c r="V31" s="44">
        <v>14.04</v>
      </c>
      <c r="W31" s="44">
        <v>13.62</v>
      </c>
      <c r="X31" s="44">
        <v>13.24</v>
      </c>
      <c r="Y31" s="44">
        <v>12.9</v>
      </c>
      <c r="Z31" s="44">
        <v>12.58</v>
      </c>
      <c r="AA31" s="44">
        <v>12.29</v>
      </c>
      <c r="AB31" s="44">
        <v>12.03</v>
      </c>
      <c r="AC31" s="44">
        <v>11.78</v>
      </c>
      <c r="AD31" s="44">
        <v>11.55</v>
      </c>
      <c r="AE31" s="44">
        <v>11.35</v>
      </c>
      <c r="AF31" s="44">
        <v>11.15</v>
      </c>
      <c r="AG31" s="44">
        <v>10.97</v>
      </c>
      <c r="AH31" s="44">
        <v>10.81</v>
      </c>
      <c r="AI31" s="44">
        <v>10.65</v>
      </c>
      <c r="AJ31" s="44">
        <v>10.51</v>
      </c>
      <c r="AK31" s="44">
        <v>10.38</v>
      </c>
      <c r="AL31" s="44">
        <v>10.25</v>
      </c>
      <c r="AM31" s="44">
        <v>10.14</v>
      </c>
      <c r="AN31" s="44">
        <v>10.029999999999999</v>
      </c>
      <c r="AO31" s="44">
        <v>9.94</v>
      </c>
      <c r="AP31" s="44">
        <v>9.85</v>
      </c>
      <c r="AQ31" s="44">
        <v>9.76</v>
      </c>
      <c r="AR31" s="44">
        <v>9.68</v>
      </c>
      <c r="AS31" s="44">
        <v>9.61</v>
      </c>
      <c r="AT31" s="44"/>
      <c r="AU31" s="44"/>
      <c r="AV31" s="44"/>
      <c r="AW31" s="44"/>
    </row>
    <row r="32" spans="1:49" x14ac:dyDescent="0.2">
      <c r="A32" s="43">
        <v>21</v>
      </c>
      <c r="B32" s="44"/>
      <c r="C32" s="44"/>
      <c r="D32" s="44"/>
      <c r="E32" s="44"/>
      <c r="F32" s="44"/>
      <c r="G32" s="44"/>
      <c r="H32" s="44"/>
      <c r="I32" s="44"/>
      <c r="J32" s="44">
        <v>27.14</v>
      </c>
      <c r="K32" s="44">
        <v>24.85</v>
      </c>
      <c r="L32" s="44">
        <v>22.99</v>
      </c>
      <c r="M32" s="44">
        <v>21.44</v>
      </c>
      <c r="N32" s="44">
        <v>20.14</v>
      </c>
      <c r="O32" s="44">
        <v>19.02</v>
      </c>
      <c r="P32" s="44">
        <v>18.059999999999999</v>
      </c>
      <c r="Q32" s="44">
        <v>17.22</v>
      </c>
      <c r="R32" s="44">
        <v>16.48</v>
      </c>
      <c r="S32" s="44">
        <v>15.82</v>
      </c>
      <c r="T32" s="44">
        <v>15.24</v>
      </c>
      <c r="U32" s="44">
        <v>14.72</v>
      </c>
      <c r="V32" s="44">
        <v>14.25</v>
      </c>
      <c r="W32" s="44">
        <v>13.83</v>
      </c>
      <c r="X32" s="44">
        <v>13.44</v>
      </c>
      <c r="Y32" s="44">
        <v>13.09</v>
      </c>
      <c r="Z32" s="44">
        <v>12.77</v>
      </c>
      <c r="AA32" s="44">
        <v>12.48</v>
      </c>
      <c r="AB32" s="44">
        <v>12.21</v>
      </c>
      <c r="AC32" s="44">
        <v>11.96</v>
      </c>
      <c r="AD32" s="44">
        <v>11.73</v>
      </c>
      <c r="AE32" s="44">
        <v>11.52</v>
      </c>
      <c r="AF32" s="44">
        <v>11.33</v>
      </c>
      <c r="AG32" s="44">
        <v>11.15</v>
      </c>
      <c r="AH32" s="44">
        <v>10.98</v>
      </c>
      <c r="AI32" s="44">
        <v>10.82</v>
      </c>
      <c r="AJ32" s="44">
        <v>10.68</v>
      </c>
      <c r="AK32" s="44">
        <v>10.55</v>
      </c>
      <c r="AL32" s="44">
        <v>10.42</v>
      </c>
      <c r="AM32" s="44">
        <v>10.31</v>
      </c>
      <c r="AN32" s="44">
        <v>10.199999999999999</v>
      </c>
      <c r="AO32" s="44">
        <v>10.11</v>
      </c>
      <c r="AP32" s="44">
        <v>10.02</v>
      </c>
      <c r="AQ32" s="44">
        <v>9.93</v>
      </c>
      <c r="AR32" s="44">
        <v>9.85</v>
      </c>
      <c r="AS32" s="44"/>
      <c r="AT32" s="44"/>
      <c r="AU32" s="44"/>
      <c r="AV32" s="44"/>
      <c r="AW32" s="44"/>
    </row>
    <row r="33" spans="1:49" x14ac:dyDescent="0.2">
      <c r="A33" s="43">
        <v>22</v>
      </c>
      <c r="B33" s="44"/>
      <c r="C33" s="44"/>
      <c r="D33" s="44"/>
      <c r="E33" s="44"/>
      <c r="F33" s="44"/>
      <c r="G33" s="44"/>
      <c r="H33" s="44"/>
      <c r="I33" s="44"/>
      <c r="J33" s="44">
        <v>27.54</v>
      </c>
      <c r="K33" s="44">
        <v>25.22</v>
      </c>
      <c r="L33" s="44">
        <v>23.33</v>
      </c>
      <c r="M33" s="44">
        <v>21.76</v>
      </c>
      <c r="N33" s="44">
        <v>20.43</v>
      </c>
      <c r="O33" s="44">
        <v>19.3</v>
      </c>
      <c r="P33" s="44">
        <v>18.32</v>
      </c>
      <c r="Q33" s="44">
        <v>17.47</v>
      </c>
      <c r="R33" s="44">
        <v>16.72</v>
      </c>
      <c r="S33" s="44">
        <v>16.059999999999999</v>
      </c>
      <c r="T33" s="44">
        <v>15.47</v>
      </c>
      <c r="U33" s="44">
        <v>14.94</v>
      </c>
      <c r="V33" s="44">
        <v>14.47</v>
      </c>
      <c r="W33" s="44">
        <v>14.04</v>
      </c>
      <c r="X33" s="44">
        <v>13.65</v>
      </c>
      <c r="Y33" s="44">
        <v>13.29</v>
      </c>
      <c r="Z33" s="44">
        <v>12.97</v>
      </c>
      <c r="AA33" s="44">
        <v>12.67</v>
      </c>
      <c r="AB33" s="44">
        <v>12.4</v>
      </c>
      <c r="AC33" s="44">
        <v>12.15</v>
      </c>
      <c r="AD33" s="44">
        <v>11.92</v>
      </c>
      <c r="AE33" s="44">
        <v>11.7</v>
      </c>
      <c r="AF33" s="44">
        <v>11.51</v>
      </c>
      <c r="AG33" s="44">
        <v>11.32</v>
      </c>
      <c r="AH33" s="44">
        <v>11.15</v>
      </c>
      <c r="AI33" s="44">
        <v>11</v>
      </c>
      <c r="AJ33" s="44">
        <v>10.85</v>
      </c>
      <c r="AK33" s="44">
        <v>10.72</v>
      </c>
      <c r="AL33" s="44">
        <v>10.6</v>
      </c>
      <c r="AM33" s="44">
        <v>10.48</v>
      </c>
      <c r="AN33" s="44">
        <v>10.38</v>
      </c>
      <c r="AO33" s="44">
        <v>10.28</v>
      </c>
      <c r="AP33" s="44">
        <v>10.19</v>
      </c>
      <c r="AQ33" s="44">
        <v>10.11</v>
      </c>
      <c r="AR33" s="44"/>
      <c r="AS33" s="44"/>
      <c r="AT33" s="44"/>
      <c r="AU33" s="44"/>
      <c r="AV33" s="44"/>
      <c r="AW33" s="44"/>
    </row>
    <row r="34" spans="1:49" x14ac:dyDescent="0.2">
      <c r="A34" s="43">
        <v>23</v>
      </c>
      <c r="B34" s="44"/>
      <c r="C34" s="44"/>
      <c r="D34" s="44"/>
      <c r="E34" s="44"/>
      <c r="F34" s="44"/>
      <c r="G34" s="44"/>
      <c r="H34" s="44"/>
      <c r="I34" s="44"/>
      <c r="J34" s="44">
        <v>27.94</v>
      </c>
      <c r="K34" s="44">
        <v>25.59</v>
      </c>
      <c r="L34" s="44">
        <v>23.67</v>
      </c>
      <c r="M34" s="44">
        <v>22.08</v>
      </c>
      <c r="N34" s="44">
        <v>20.73</v>
      </c>
      <c r="O34" s="44">
        <v>19.59</v>
      </c>
      <c r="P34" s="44">
        <v>18.600000000000001</v>
      </c>
      <c r="Q34" s="44">
        <v>17.73</v>
      </c>
      <c r="R34" s="44">
        <v>16.97</v>
      </c>
      <c r="S34" s="44">
        <v>16.3</v>
      </c>
      <c r="T34" s="44">
        <v>15.7</v>
      </c>
      <c r="U34" s="44">
        <v>15.17</v>
      </c>
      <c r="V34" s="44">
        <v>14.68</v>
      </c>
      <c r="W34" s="44">
        <v>14.25</v>
      </c>
      <c r="X34" s="44">
        <v>13.85</v>
      </c>
      <c r="Y34" s="44">
        <v>13.49</v>
      </c>
      <c r="Z34" s="44">
        <v>13.16</v>
      </c>
      <c r="AA34" s="44">
        <v>12.86</v>
      </c>
      <c r="AB34" s="44">
        <v>12.59</v>
      </c>
      <c r="AC34" s="44">
        <v>12.33</v>
      </c>
      <c r="AD34" s="44">
        <v>12.1</v>
      </c>
      <c r="AE34" s="44">
        <v>11.89</v>
      </c>
      <c r="AF34" s="44">
        <v>11.69</v>
      </c>
      <c r="AG34" s="44">
        <v>11.5</v>
      </c>
      <c r="AH34" s="44">
        <v>11.33</v>
      </c>
      <c r="AI34" s="44">
        <v>11.18</v>
      </c>
      <c r="AJ34" s="44">
        <v>11.03</v>
      </c>
      <c r="AK34" s="44">
        <v>10.9</v>
      </c>
      <c r="AL34" s="44">
        <v>10.78</v>
      </c>
      <c r="AM34" s="44">
        <v>10.66</v>
      </c>
      <c r="AN34" s="44">
        <v>10.56</v>
      </c>
      <c r="AO34" s="44">
        <v>10.46</v>
      </c>
      <c r="AP34" s="44">
        <v>10.37</v>
      </c>
      <c r="AQ34" s="44"/>
      <c r="AR34" s="44"/>
      <c r="AS34" s="44"/>
      <c r="AT34" s="44"/>
      <c r="AU34" s="44"/>
      <c r="AV34" s="44"/>
      <c r="AW34" s="44"/>
    </row>
    <row r="35" spans="1:49" x14ac:dyDescent="0.2">
      <c r="A35" s="43">
        <v>24</v>
      </c>
      <c r="B35" s="44"/>
      <c r="C35" s="44"/>
      <c r="D35" s="44"/>
      <c r="E35" s="44"/>
      <c r="F35" s="44"/>
      <c r="G35" s="44"/>
      <c r="H35" s="44"/>
      <c r="I35" s="44"/>
      <c r="J35" s="44">
        <v>28.34</v>
      </c>
      <c r="K35" s="44">
        <v>25.96</v>
      </c>
      <c r="L35" s="44">
        <v>24.02</v>
      </c>
      <c r="M35" s="44">
        <v>22.4</v>
      </c>
      <c r="N35" s="44">
        <v>21.04</v>
      </c>
      <c r="O35" s="44">
        <v>19.87</v>
      </c>
      <c r="P35" s="44">
        <v>18.87</v>
      </c>
      <c r="Q35" s="44">
        <v>17.989999999999998</v>
      </c>
      <c r="R35" s="44">
        <v>17.22</v>
      </c>
      <c r="S35" s="44">
        <v>16.54</v>
      </c>
      <c r="T35" s="44">
        <v>15.93</v>
      </c>
      <c r="U35" s="44">
        <v>15.39</v>
      </c>
      <c r="V35" s="44">
        <v>14.9</v>
      </c>
      <c r="W35" s="44">
        <v>14.46</v>
      </c>
      <c r="X35" s="44">
        <v>14.06</v>
      </c>
      <c r="Y35" s="44">
        <v>13.7</v>
      </c>
      <c r="Z35" s="44">
        <v>13.36</v>
      </c>
      <c r="AA35" s="44">
        <v>13.06</v>
      </c>
      <c r="AB35" s="44">
        <v>12.78</v>
      </c>
      <c r="AC35" s="44">
        <v>12.52</v>
      </c>
      <c r="AD35" s="44">
        <v>12.29</v>
      </c>
      <c r="AE35" s="44">
        <v>12.07</v>
      </c>
      <c r="AF35" s="44">
        <v>11.87</v>
      </c>
      <c r="AG35" s="44">
        <v>11.69</v>
      </c>
      <c r="AH35" s="44">
        <v>11.52</v>
      </c>
      <c r="AI35" s="44">
        <v>11.36</v>
      </c>
      <c r="AJ35" s="44">
        <v>11.22</v>
      </c>
      <c r="AK35" s="44">
        <v>11.08</v>
      </c>
      <c r="AL35" s="44">
        <v>10.96</v>
      </c>
      <c r="AM35" s="44">
        <v>10.84</v>
      </c>
      <c r="AN35" s="44">
        <v>10.74</v>
      </c>
      <c r="AO35" s="44">
        <v>10.64</v>
      </c>
      <c r="AP35" s="44"/>
      <c r="AQ35" s="44"/>
      <c r="AR35" s="44"/>
      <c r="AS35" s="44"/>
      <c r="AT35" s="44"/>
      <c r="AU35" s="44"/>
      <c r="AV35" s="44"/>
      <c r="AW35" s="44"/>
    </row>
    <row r="36" spans="1:49" x14ac:dyDescent="0.2">
      <c r="A36" s="43">
        <v>25</v>
      </c>
      <c r="B36" s="44"/>
      <c r="C36" s="44"/>
      <c r="D36" s="44"/>
      <c r="E36" s="44"/>
      <c r="F36" s="44"/>
      <c r="G36" s="44"/>
      <c r="H36" s="44"/>
      <c r="I36" s="44"/>
      <c r="J36" s="44">
        <v>28.75</v>
      </c>
      <c r="K36" s="44">
        <v>26.34</v>
      </c>
      <c r="L36" s="44">
        <v>24.37</v>
      </c>
      <c r="M36" s="44">
        <v>22.73</v>
      </c>
      <c r="N36" s="44">
        <v>21.35</v>
      </c>
      <c r="O36" s="44">
        <v>20.16</v>
      </c>
      <c r="P36" s="44">
        <v>19.149999999999999</v>
      </c>
      <c r="Q36" s="44">
        <v>18.260000000000002</v>
      </c>
      <c r="R36" s="44">
        <v>17.48</v>
      </c>
      <c r="S36" s="44">
        <v>16.79</v>
      </c>
      <c r="T36" s="44">
        <v>16.170000000000002</v>
      </c>
      <c r="U36" s="44">
        <v>15.62</v>
      </c>
      <c r="V36" s="44">
        <v>15.13</v>
      </c>
      <c r="W36" s="44">
        <v>14.68</v>
      </c>
      <c r="X36" s="44">
        <v>14.27</v>
      </c>
      <c r="Y36" s="44">
        <v>13.9</v>
      </c>
      <c r="Z36" s="44">
        <v>13.57</v>
      </c>
      <c r="AA36" s="44">
        <v>13.26</v>
      </c>
      <c r="AB36" s="44">
        <v>12.98</v>
      </c>
      <c r="AC36" s="44">
        <v>12.72</v>
      </c>
      <c r="AD36" s="44">
        <v>12.48</v>
      </c>
      <c r="AE36" s="44">
        <v>12.26</v>
      </c>
      <c r="AF36" s="44">
        <v>12.06</v>
      </c>
      <c r="AG36" s="44">
        <v>11.88</v>
      </c>
      <c r="AH36" s="44">
        <v>11.71</v>
      </c>
      <c r="AI36" s="44">
        <v>11.55</v>
      </c>
      <c r="AJ36" s="44">
        <v>11.4</v>
      </c>
      <c r="AK36" s="44">
        <v>11.27</v>
      </c>
      <c r="AL36" s="44">
        <v>11.15</v>
      </c>
      <c r="AM36" s="44">
        <v>11.03</v>
      </c>
      <c r="AN36" s="44">
        <v>10.93</v>
      </c>
      <c r="AO36" s="44"/>
      <c r="AP36" s="44"/>
      <c r="AQ36" s="44"/>
      <c r="AR36" s="44"/>
      <c r="AS36" s="44"/>
      <c r="AT36" s="44"/>
      <c r="AU36" s="44"/>
      <c r="AV36" s="44"/>
      <c r="AW36" s="44"/>
    </row>
    <row r="37" spans="1:49" x14ac:dyDescent="0.2">
      <c r="A37" s="43">
        <v>26</v>
      </c>
      <c r="B37" s="44"/>
      <c r="C37" s="44"/>
      <c r="D37" s="44"/>
      <c r="E37" s="44"/>
      <c r="F37" s="44"/>
      <c r="G37" s="44"/>
      <c r="H37" s="44"/>
      <c r="I37" s="44"/>
      <c r="J37" s="44">
        <v>29.17</v>
      </c>
      <c r="K37" s="44">
        <v>26.72</v>
      </c>
      <c r="L37" s="44">
        <v>24.72</v>
      </c>
      <c r="M37" s="44">
        <v>23.06</v>
      </c>
      <c r="N37" s="44">
        <v>21.66</v>
      </c>
      <c r="O37" s="44">
        <v>20.46</v>
      </c>
      <c r="P37" s="44">
        <v>19.43</v>
      </c>
      <c r="Q37" s="44">
        <v>18.53</v>
      </c>
      <c r="R37" s="44">
        <v>17.73</v>
      </c>
      <c r="S37" s="44">
        <v>17.03</v>
      </c>
      <c r="T37" s="44">
        <v>16.41</v>
      </c>
      <c r="U37" s="44">
        <v>15.85</v>
      </c>
      <c r="V37" s="44">
        <v>15.35</v>
      </c>
      <c r="W37" s="44">
        <v>14.9</v>
      </c>
      <c r="X37" s="44">
        <v>14.49</v>
      </c>
      <c r="Y37" s="44">
        <v>14.12</v>
      </c>
      <c r="Z37" s="44">
        <v>13.78</v>
      </c>
      <c r="AA37" s="44">
        <v>13.46</v>
      </c>
      <c r="AB37" s="44">
        <v>13.18</v>
      </c>
      <c r="AC37" s="44">
        <v>12.92</v>
      </c>
      <c r="AD37" s="44">
        <v>12.68</v>
      </c>
      <c r="AE37" s="44">
        <v>12.46</v>
      </c>
      <c r="AF37" s="44">
        <v>12.26</v>
      </c>
      <c r="AG37" s="44">
        <v>12.07</v>
      </c>
      <c r="AH37" s="44">
        <v>11.9</v>
      </c>
      <c r="AI37" s="44">
        <v>11.74</v>
      </c>
      <c r="AJ37" s="44">
        <v>11.6</v>
      </c>
      <c r="AK37" s="44">
        <v>11.47</v>
      </c>
      <c r="AL37" s="44">
        <v>11.34</v>
      </c>
      <c r="AM37" s="44">
        <v>11.23</v>
      </c>
      <c r="AN37" s="44"/>
      <c r="AO37" s="44"/>
      <c r="AP37" s="44"/>
      <c r="AQ37" s="44"/>
      <c r="AR37" s="44"/>
      <c r="AS37" s="44"/>
      <c r="AT37" s="44"/>
      <c r="AU37" s="44"/>
      <c r="AV37" s="44"/>
      <c r="AW37" s="44"/>
    </row>
    <row r="38" spans="1:49" x14ac:dyDescent="0.2">
      <c r="A38" s="43">
        <v>27</v>
      </c>
      <c r="B38" s="44"/>
      <c r="C38" s="44"/>
      <c r="D38" s="44"/>
      <c r="E38" s="44"/>
      <c r="F38" s="44"/>
      <c r="G38" s="44"/>
      <c r="H38" s="44"/>
      <c r="I38" s="44"/>
      <c r="J38" s="44">
        <v>29.59</v>
      </c>
      <c r="K38" s="44">
        <v>27.11</v>
      </c>
      <c r="L38" s="44">
        <v>25.08</v>
      </c>
      <c r="M38" s="44">
        <v>23.39</v>
      </c>
      <c r="N38" s="44">
        <v>21.97</v>
      </c>
      <c r="O38" s="44">
        <v>20.76</v>
      </c>
      <c r="P38" s="44">
        <v>19.71</v>
      </c>
      <c r="Q38" s="44">
        <v>18.8</v>
      </c>
      <c r="R38" s="44">
        <v>18</v>
      </c>
      <c r="S38" s="44">
        <v>17.29</v>
      </c>
      <c r="T38" s="44">
        <v>16.649999999999999</v>
      </c>
      <c r="U38" s="44">
        <v>16.09</v>
      </c>
      <c r="V38" s="44">
        <v>15.58</v>
      </c>
      <c r="W38" s="44">
        <v>15.12</v>
      </c>
      <c r="X38" s="44">
        <v>14.71</v>
      </c>
      <c r="Y38" s="44">
        <v>14.33</v>
      </c>
      <c r="Z38" s="44">
        <v>13.99</v>
      </c>
      <c r="AA38" s="44">
        <v>13.67</v>
      </c>
      <c r="AB38" s="44">
        <v>13.39</v>
      </c>
      <c r="AC38" s="44">
        <v>13.12</v>
      </c>
      <c r="AD38" s="44">
        <v>12.88</v>
      </c>
      <c r="AE38" s="44">
        <v>12.66</v>
      </c>
      <c r="AF38" s="44">
        <v>12.46</v>
      </c>
      <c r="AG38" s="44">
        <v>12.27</v>
      </c>
      <c r="AH38" s="44">
        <v>12.1</v>
      </c>
      <c r="AI38" s="44">
        <v>11.94</v>
      </c>
      <c r="AJ38" s="44">
        <v>11.8</v>
      </c>
      <c r="AK38" s="44">
        <v>11.67</v>
      </c>
      <c r="AL38" s="44">
        <v>11.54</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v>30.02</v>
      </c>
      <c r="K39" s="44">
        <v>27.5</v>
      </c>
      <c r="L39" s="44">
        <v>25.44</v>
      </c>
      <c r="M39" s="44">
        <v>23.73</v>
      </c>
      <c r="N39" s="44">
        <v>22.29</v>
      </c>
      <c r="O39" s="44">
        <v>21.06</v>
      </c>
      <c r="P39" s="44">
        <v>20</v>
      </c>
      <c r="Q39" s="44">
        <v>19.07</v>
      </c>
      <c r="R39" s="44">
        <v>18.260000000000002</v>
      </c>
      <c r="S39" s="44">
        <v>17.54</v>
      </c>
      <c r="T39" s="44">
        <v>16.899999999999999</v>
      </c>
      <c r="U39" s="44">
        <v>16.329999999999998</v>
      </c>
      <c r="V39" s="44">
        <v>15.82</v>
      </c>
      <c r="W39" s="44">
        <v>15.35</v>
      </c>
      <c r="X39" s="44">
        <v>14.93</v>
      </c>
      <c r="Y39" s="44">
        <v>14.55</v>
      </c>
      <c r="Z39" s="44">
        <v>14.2</v>
      </c>
      <c r="AA39" s="44">
        <v>13.89</v>
      </c>
      <c r="AB39" s="44">
        <v>13.6</v>
      </c>
      <c r="AC39" s="44">
        <v>13.33</v>
      </c>
      <c r="AD39" s="44">
        <v>13.09</v>
      </c>
      <c r="AE39" s="44">
        <v>12.87</v>
      </c>
      <c r="AF39" s="44">
        <v>12.67</v>
      </c>
      <c r="AG39" s="44">
        <v>12.48</v>
      </c>
      <c r="AH39" s="44">
        <v>12.31</v>
      </c>
      <c r="AI39" s="44">
        <v>12.15</v>
      </c>
      <c r="AJ39" s="44">
        <v>12.01</v>
      </c>
      <c r="AK39" s="44">
        <v>11.88</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v>30.45</v>
      </c>
      <c r="K40" s="44">
        <v>27.9</v>
      </c>
      <c r="L40" s="44">
        <v>25.81</v>
      </c>
      <c r="M40" s="44">
        <v>24.08</v>
      </c>
      <c r="N40" s="44">
        <v>22.62</v>
      </c>
      <c r="O40" s="44">
        <v>21.37</v>
      </c>
      <c r="P40" s="44">
        <v>20.29</v>
      </c>
      <c r="Q40" s="44">
        <v>19.36</v>
      </c>
      <c r="R40" s="44">
        <v>18.53</v>
      </c>
      <c r="S40" s="44">
        <v>17.8</v>
      </c>
      <c r="T40" s="44">
        <v>17.16</v>
      </c>
      <c r="U40" s="44">
        <v>16.579999999999998</v>
      </c>
      <c r="V40" s="44">
        <v>16.059999999999999</v>
      </c>
      <c r="W40" s="44">
        <v>15.59</v>
      </c>
      <c r="X40" s="44">
        <v>15.16</v>
      </c>
      <c r="Y40" s="44">
        <v>14.78</v>
      </c>
      <c r="Z40" s="44">
        <v>14.43</v>
      </c>
      <c r="AA40" s="44">
        <v>14.11</v>
      </c>
      <c r="AB40" s="44">
        <v>13.82</v>
      </c>
      <c r="AC40" s="44">
        <v>13.55</v>
      </c>
      <c r="AD40" s="44">
        <v>13.31</v>
      </c>
      <c r="AE40" s="44">
        <v>13.09</v>
      </c>
      <c r="AF40" s="44">
        <v>12.88</v>
      </c>
      <c r="AG40" s="44">
        <v>12.7</v>
      </c>
      <c r="AH40" s="44">
        <v>12.53</v>
      </c>
      <c r="AI40" s="44">
        <v>12.37</v>
      </c>
      <c r="AJ40" s="44">
        <v>12.22</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v>30.89</v>
      </c>
      <c r="K41" s="44">
        <v>28.3</v>
      </c>
      <c r="L41" s="44">
        <v>26.19</v>
      </c>
      <c r="M41" s="44">
        <v>24.43</v>
      </c>
      <c r="N41" s="44">
        <v>22.95</v>
      </c>
      <c r="O41" s="44">
        <v>21.68</v>
      </c>
      <c r="P41" s="44">
        <v>20.59</v>
      </c>
      <c r="Q41" s="44">
        <v>19.64</v>
      </c>
      <c r="R41" s="44">
        <v>18.809999999999999</v>
      </c>
      <c r="S41" s="44">
        <v>18.07</v>
      </c>
      <c r="T41" s="44">
        <v>17.41</v>
      </c>
      <c r="U41" s="44">
        <v>16.829999999999998</v>
      </c>
      <c r="V41" s="44">
        <v>16.3</v>
      </c>
      <c r="W41" s="44">
        <v>15.83</v>
      </c>
      <c r="X41" s="44">
        <v>15.4</v>
      </c>
      <c r="Y41" s="44">
        <v>15.01</v>
      </c>
      <c r="Z41" s="44">
        <v>14.66</v>
      </c>
      <c r="AA41" s="44">
        <v>14.33</v>
      </c>
      <c r="AB41" s="44">
        <v>14.04</v>
      </c>
      <c r="AC41" s="44">
        <v>13.78</v>
      </c>
      <c r="AD41" s="44">
        <v>13.53</v>
      </c>
      <c r="AE41" s="44">
        <v>13.31</v>
      </c>
      <c r="AF41" s="44">
        <v>13.11</v>
      </c>
      <c r="AG41" s="44">
        <v>12.92</v>
      </c>
      <c r="AH41" s="44">
        <v>12.75</v>
      </c>
      <c r="AI41" s="44">
        <v>12.59</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v>31.34</v>
      </c>
      <c r="K42" s="44">
        <v>28.71</v>
      </c>
      <c r="L42" s="44">
        <v>26.57</v>
      </c>
      <c r="M42" s="44">
        <v>24.79</v>
      </c>
      <c r="N42" s="44">
        <v>23.28</v>
      </c>
      <c r="O42" s="44">
        <v>22</v>
      </c>
      <c r="P42" s="44">
        <v>20.9</v>
      </c>
      <c r="Q42" s="44">
        <v>19.93</v>
      </c>
      <c r="R42" s="44">
        <v>19.09</v>
      </c>
      <c r="S42" s="44">
        <v>18.34</v>
      </c>
      <c r="T42" s="44">
        <v>17.670000000000002</v>
      </c>
      <c r="U42" s="44">
        <v>17.079999999999998</v>
      </c>
      <c r="V42" s="44">
        <v>16.55</v>
      </c>
      <c r="W42" s="44">
        <v>16.07</v>
      </c>
      <c r="X42" s="44">
        <v>15.64</v>
      </c>
      <c r="Y42" s="44">
        <v>15.25</v>
      </c>
      <c r="Z42" s="44">
        <v>14.89</v>
      </c>
      <c r="AA42" s="44">
        <v>14.57</v>
      </c>
      <c r="AB42" s="44">
        <v>14.28</v>
      </c>
      <c r="AC42" s="44">
        <v>14.01</v>
      </c>
      <c r="AD42" s="44">
        <v>13.77</v>
      </c>
      <c r="AE42" s="44">
        <v>13.54</v>
      </c>
      <c r="AF42" s="44">
        <v>13.34</v>
      </c>
      <c r="AG42" s="44">
        <v>13.15</v>
      </c>
      <c r="AH42" s="44">
        <v>12.98</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v>31.79</v>
      </c>
      <c r="K43" s="44">
        <v>29.12</v>
      </c>
      <c r="L43" s="44">
        <v>26.95</v>
      </c>
      <c r="M43" s="44">
        <v>25.15</v>
      </c>
      <c r="N43" s="44">
        <v>23.62</v>
      </c>
      <c r="O43" s="44">
        <v>22.32</v>
      </c>
      <c r="P43" s="44">
        <v>21.2</v>
      </c>
      <c r="Q43" s="44">
        <v>20.23</v>
      </c>
      <c r="R43" s="44">
        <v>19.37</v>
      </c>
      <c r="S43" s="44">
        <v>18.61</v>
      </c>
      <c r="T43" s="44">
        <v>17.940000000000001</v>
      </c>
      <c r="U43" s="44">
        <v>17.34</v>
      </c>
      <c r="V43" s="44">
        <v>16.809999999999999</v>
      </c>
      <c r="W43" s="44">
        <v>16.32</v>
      </c>
      <c r="X43" s="44">
        <v>15.89</v>
      </c>
      <c r="Y43" s="44">
        <v>15.49</v>
      </c>
      <c r="Z43" s="44">
        <v>15.14</v>
      </c>
      <c r="AA43" s="44">
        <v>14.81</v>
      </c>
      <c r="AB43" s="44">
        <v>14.52</v>
      </c>
      <c r="AC43" s="44">
        <v>14.25</v>
      </c>
      <c r="AD43" s="44">
        <v>14.01</v>
      </c>
      <c r="AE43" s="44">
        <v>13.78</v>
      </c>
      <c r="AF43" s="44">
        <v>13.58</v>
      </c>
      <c r="AG43" s="44">
        <v>13.39</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v>32.24</v>
      </c>
      <c r="K44" s="44">
        <v>29.54</v>
      </c>
      <c r="L44" s="44">
        <v>27.34</v>
      </c>
      <c r="M44" s="44">
        <v>25.51</v>
      </c>
      <c r="N44" s="44">
        <v>23.97</v>
      </c>
      <c r="O44" s="44">
        <v>22.65</v>
      </c>
      <c r="P44" s="44">
        <v>21.51</v>
      </c>
      <c r="Q44" s="44">
        <v>20.53</v>
      </c>
      <c r="R44" s="44">
        <v>19.66</v>
      </c>
      <c r="S44" s="44">
        <v>18.89</v>
      </c>
      <c r="T44" s="44">
        <v>18.21</v>
      </c>
      <c r="U44" s="44">
        <v>17.61</v>
      </c>
      <c r="V44" s="44">
        <v>17.07</v>
      </c>
      <c r="W44" s="44">
        <v>16.579999999999998</v>
      </c>
      <c r="X44" s="44">
        <v>16.14</v>
      </c>
      <c r="Y44" s="44">
        <v>15.75</v>
      </c>
      <c r="Z44" s="44">
        <v>15.39</v>
      </c>
      <c r="AA44" s="44">
        <v>15.06</v>
      </c>
      <c r="AB44" s="44">
        <v>14.77</v>
      </c>
      <c r="AC44" s="44">
        <v>14.5</v>
      </c>
      <c r="AD44" s="44">
        <v>14.26</v>
      </c>
      <c r="AE44" s="44">
        <v>14.03</v>
      </c>
      <c r="AF44" s="44">
        <v>13.83</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v>32.700000000000003</v>
      </c>
      <c r="K45" s="44">
        <v>29.96</v>
      </c>
      <c r="L45" s="44">
        <v>27.73</v>
      </c>
      <c r="M45" s="44">
        <v>25.88</v>
      </c>
      <c r="N45" s="44">
        <v>24.31</v>
      </c>
      <c r="O45" s="44">
        <v>22.98</v>
      </c>
      <c r="P45" s="44">
        <v>21.83</v>
      </c>
      <c r="Q45" s="44">
        <v>20.83</v>
      </c>
      <c r="R45" s="44">
        <v>19.95</v>
      </c>
      <c r="S45" s="44">
        <v>19.18</v>
      </c>
      <c r="T45" s="44">
        <v>18.489999999999998</v>
      </c>
      <c r="U45" s="44">
        <v>17.88</v>
      </c>
      <c r="V45" s="44">
        <v>17.34</v>
      </c>
      <c r="W45" s="44">
        <v>16.850000000000001</v>
      </c>
      <c r="X45" s="44">
        <v>16.41</v>
      </c>
      <c r="Y45" s="44">
        <v>16.010000000000002</v>
      </c>
      <c r="Z45" s="44">
        <v>15.65</v>
      </c>
      <c r="AA45" s="44">
        <v>15.32</v>
      </c>
      <c r="AB45" s="44">
        <v>15.03</v>
      </c>
      <c r="AC45" s="44">
        <v>14.76</v>
      </c>
      <c r="AD45" s="44">
        <v>14.52</v>
      </c>
      <c r="AE45" s="44">
        <v>14.29</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v>33.17</v>
      </c>
      <c r="K46" s="44">
        <v>30.39</v>
      </c>
      <c r="L46" s="44">
        <v>28.13</v>
      </c>
      <c r="M46" s="44">
        <v>26.25</v>
      </c>
      <c r="N46" s="44">
        <v>24.67</v>
      </c>
      <c r="O46" s="44">
        <v>23.32</v>
      </c>
      <c r="P46" s="44">
        <v>22.15</v>
      </c>
      <c r="Q46" s="44">
        <v>21.14</v>
      </c>
      <c r="R46" s="44">
        <v>20.260000000000002</v>
      </c>
      <c r="S46" s="44">
        <v>19.48</v>
      </c>
      <c r="T46" s="44">
        <v>18.78</v>
      </c>
      <c r="U46" s="44">
        <v>18.170000000000002</v>
      </c>
      <c r="V46" s="44">
        <v>17.62</v>
      </c>
      <c r="W46" s="44">
        <v>17.12</v>
      </c>
      <c r="X46" s="44">
        <v>16.68</v>
      </c>
      <c r="Y46" s="44">
        <v>16.28</v>
      </c>
      <c r="Z46" s="44">
        <v>15.92</v>
      </c>
      <c r="AA46" s="44">
        <v>15.6</v>
      </c>
      <c r="AB46" s="44">
        <v>15.3</v>
      </c>
      <c r="AC46" s="44">
        <v>15.03</v>
      </c>
      <c r="AD46" s="44">
        <v>14.79</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v>33.64</v>
      </c>
      <c r="K47" s="44">
        <v>30.83</v>
      </c>
      <c r="L47" s="44">
        <v>28.54</v>
      </c>
      <c r="M47" s="44">
        <v>26.63</v>
      </c>
      <c r="N47" s="44">
        <v>25.03</v>
      </c>
      <c r="O47" s="44">
        <v>23.66</v>
      </c>
      <c r="P47" s="44">
        <v>22.49</v>
      </c>
      <c r="Q47" s="44">
        <v>21.46</v>
      </c>
      <c r="R47" s="44">
        <v>20.57</v>
      </c>
      <c r="S47" s="44">
        <v>19.78</v>
      </c>
      <c r="T47" s="44">
        <v>19.079999999999998</v>
      </c>
      <c r="U47" s="44">
        <v>18.46</v>
      </c>
      <c r="V47" s="44">
        <v>17.91</v>
      </c>
      <c r="W47" s="44">
        <v>17.41</v>
      </c>
      <c r="X47" s="44">
        <v>16.97</v>
      </c>
      <c r="Y47" s="44">
        <v>16.57</v>
      </c>
      <c r="Z47" s="44">
        <v>16.21</v>
      </c>
      <c r="AA47" s="44">
        <v>15.88</v>
      </c>
      <c r="AB47" s="44">
        <v>15.59</v>
      </c>
      <c r="AC47" s="44">
        <v>15.32</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v>34.119999999999997</v>
      </c>
      <c r="K48" s="44">
        <v>31.27</v>
      </c>
      <c r="L48" s="44">
        <v>28.95</v>
      </c>
      <c r="M48" s="44">
        <v>27.03</v>
      </c>
      <c r="N48" s="44">
        <v>25.4</v>
      </c>
      <c r="O48" s="44">
        <v>24.02</v>
      </c>
      <c r="P48" s="44">
        <v>22.83</v>
      </c>
      <c r="Q48" s="44">
        <v>21.8</v>
      </c>
      <c r="R48" s="44">
        <v>20.89</v>
      </c>
      <c r="S48" s="44">
        <v>20.100000000000001</v>
      </c>
      <c r="T48" s="44">
        <v>19.39</v>
      </c>
      <c r="U48" s="44">
        <v>18.77</v>
      </c>
      <c r="V48" s="44">
        <v>18.21</v>
      </c>
      <c r="W48" s="44">
        <v>17.72</v>
      </c>
      <c r="X48" s="44">
        <v>17.27</v>
      </c>
      <c r="Y48" s="44">
        <v>16.87</v>
      </c>
      <c r="Z48" s="44">
        <v>16.510000000000002</v>
      </c>
      <c r="AA48" s="44">
        <v>16.18</v>
      </c>
      <c r="AB48" s="44">
        <v>15.89</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v>34.619999999999997</v>
      </c>
      <c r="K49" s="44">
        <v>31.73</v>
      </c>
      <c r="L49" s="44">
        <v>29.38</v>
      </c>
      <c r="M49" s="44">
        <v>27.43</v>
      </c>
      <c r="N49" s="44">
        <v>25.79</v>
      </c>
      <c r="O49" s="44">
        <v>24.39</v>
      </c>
      <c r="P49" s="44">
        <v>23.18</v>
      </c>
      <c r="Q49" s="44">
        <v>22.14</v>
      </c>
      <c r="R49" s="44">
        <v>21.23</v>
      </c>
      <c r="S49" s="44">
        <v>20.43</v>
      </c>
      <c r="T49" s="44">
        <v>19.72</v>
      </c>
      <c r="U49" s="44">
        <v>19.09</v>
      </c>
      <c r="V49" s="44">
        <v>18.53</v>
      </c>
      <c r="W49" s="44">
        <v>18.04</v>
      </c>
      <c r="X49" s="44">
        <v>17.59</v>
      </c>
      <c r="Y49" s="44">
        <v>17.190000000000001</v>
      </c>
      <c r="Z49" s="44">
        <v>16.82</v>
      </c>
      <c r="AA49" s="44">
        <v>16.5</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v>35.119999999999997</v>
      </c>
      <c r="K50" s="44">
        <v>32.200000000000003</v>
      </c>
      <c r="L50" s="44">
        <v>29.82</v>
      </c>
      <c r="M50" s="44">
        <v>27.84</v>
      </c>
      <c r="N50" s="44">
        <v>26.18</v>
      </c>
      <c r="O50" s="44">
        <v>24.77</v>
      </c>
      <c r="P50" s="44">
        <v>23.55</v>
      </c>
      <c r="Q50" s="44">
        <v>22.5</v>
      </c>
      <c r="R50" s="44">
        <v>21.58</v>
      </c>
      <c r="S50" s="44">
        <v>20.77</v>
      </c>
      <c r="T50" s="44">
        <v>20.059999999999999</v>
      </c>
      <c r="U50" s="44">
        <v>19.43</v>
      </c>
      <c r="V50" s="44">
        <v>18.87</v>
      </c>
      <c r="W50" s="44">
        <v>18.37</v>
      </c>
      <c r="X50" s="44">
        <v>17.920000000000002</v>
      </c>
      <c r="Y50" s="44">
        <v>17.52</v>
      </c>
      <c r="Z50" s="44">
        <v>17.16</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v>35.64</v>
      </c>
      <c r="K51" s="44">
        <v>32.68</v>
      </c>
      <c r="L51" s="44">
        <v>30.27</v>
      </c>
      <c r="M51" s="44">
        <v>28.27</v>
      </c>
      <c r="N51" s="44">
        <v>26.59</v>
      </c>
      <c r="O51" s="44">
        <v>25.16</v>
      </c>
      <c r="P51" s="44">
        <v>23.94</v>
      </c>
      <c r="Q51" s="44">
        <v>22.88</v>
      </c>
      <c r="R51" s="44">
        <v>21.95</v>
      </c>
      <c r="S51" s="44">
        <v>21.14</v>
      </c>
      <c r="T51" s="44">
        <v>20.420000000000002</v>
      </c>
      <c r="U51" s="44">
        <v>19.79</v>
      </c>
      <c r="V51" s="44">
        <v>19.23</v>
      </c>
      <c r="W51" s="44">
        <v>18.73</v>
      </c>
      <c r="X51" s="44">
        <v>18.28</v>
      </c>
      <c r="Y51" s="44">
        <v>17.87</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v>36.18</v>
      </c>
      <c r="K52" s="44">
        <v>33.18</v>
      </c>
      <c r="L52" s="44">
        <v>30.74</v>
      </c>
      <c r="M52" s="44">
        <v>28.72</v>
      </c>
      <c r="N52" s="44">
        <v>27.02</v>
      </c>
      <c r="O52" s="44">
        <v>25.58</v>
      </c>
      <c r="P52" s="44">
        <v>24.34</v>
      </c>
      <c r="Q52" s="44">
        <v>23.27</v>
      </c>
      <c r="R52" s="44">
        <v>22.34</v>
      </c>
      <c r="S52" s="44">
        <v>21.52</v>
      </c>
      <c r="T52" s="44">
        <v>20.81</v>
      </c>
      <c r="U52" s="44">
        <v>20.170000000000002</v>
      </c>
      <c r="V52" s="44">
        <v>19.61</v>
      </c>
      <c r="W52" s="44">
        <v>19.100000000000001</v>
      </c>
      <c r="X52" s="44">
        <v>18.649999999999999</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v>36.729999999999997</v>
      </c>
      <c r="K53" s="44">
        <v>33.69</v>
      </c>
      <c r="L53" s="44">
        <v>31.23</v>
      </c>
      <c r="M53" s="44">
        <v>29.19</v>
      </c>
      <c r="N53" s="44">
        <v>27.47</v>
      </c>
      <c r="O53" s="44">
        <v>26.02</v>
      </c>
      <c r="P53" s="44">
        <v>24.77</v>
      </c>
      <c r="Q53" s="44">
        <v>23.69</v>
      </c>
      <c r="R53" s="44">
        <v>22.75</v>
      </c>
      <c r="S53" s="44">
        <v>21.93</v>
      </c>
      <c r="T53" s="44">
        <v>21.21</v>
      </c>
      <c r="U53" s="44">
        <v>20.57</v>
      </c>
      <c r="V53" s="44">
        <v>20</v>
      </c>
      <c r="W53" s="44">
        <v>19.489999999999998</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v>37.299999999999997</v>
      </c>
      <c r="K54" s="44">
        <v>34.229999999999997</v>
      </c>
      <c r="L54" s="44">
        <v>31.73</v>
      </c>
      <c r="M54" s="44">
        <v>29.67</v>
      </c>
      <c r="N54" s="44">
        <v>27.94</v>
      </c>
      <c r="O54" s="44">
        <v>26.47</v>
      </c>
      <c r="P54" s="44">
        <v>25.22</v>
      </c>
      <c r="Q54" s="44">
        <v>24.13</v>
      </c>
      <c r="R54" s="44">
        <v>23.19</v>
      </c>
      <c r="S54" s="44">
        <v>22.36</v>
      </c>
      <c r="T54" s="44">
        <v>21.64</v>
      </c>
      <c r="U54" s="44">
        <v>20.99</v>
      </c>
      <c r="V54" s="44">
        <v>20.420000000000002</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v>37.89</v>
      </c>
      <c r="K55" s="44">
        <v>34.79</v>
      </c>
      <c r="L55" s="44">
        <v>32.26</v>
      </c>
      <c r="M55" s="44">
        <v>30.18</v>
      </c>
      <c r="N55" s="44">
        <v>28.43</v>
      </c>
      <c r="O55" s="44">
        <v>26.95</v>
      </c>
      <c r="P55" s="44">
        <v>25.69</v>
      </c>
      <c r="Q55" s="44">
        <v>24.6</v>
      </c>
      <c r="R55" s="44">
        <v>23.65</v>
      </c>
      <c r="S55" s="44">
        <v>22.82</v>
      </c>
      <c r="T55" s="44">
        <v>22.09</v>
      </c>
      <c r="U55" s="44">
        <v>21.44</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v>38.51</v>
      </c>
      <c r="K56" s="44">
        <v>35.369999999999997</v>
      </c>
      <c r="L56" s="44">
        <v>32.83</v>
      </c>
      <c r="M56" s="44">
        <v>30.72</v>
      </c>
      <c r="N56" s="44">
        <v>28.96</v>
      </c>
      <c r="O56" s="44">
        <v>27.47</v>
      </c>
      <c r="P56" s="44">
        <v>26.19</v>
      </c>
      <c r="Q56" s="44">
        <v>25.09</v>
      </c>
      <c r="R56" s="44">
        <v>24.14</v>
      </c>
      <c r="S56" s="44">
        <v>23.3</v>
      </c>
      <c r="T56" s="44">
        <v>22.56</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v>39.159999999999997</v>
      </c>
      <c r="K57" s="44">
        <v>35.99</v>
      </c>
      <c r="L57" s="44">
        <v>33.409999999999997</v>
      </c>
      <c r="M57" s="44">
        <v>31.29</v>
      </c>
      <c r="N57" s="44">
        <v>29.51</v>
      </c>
      <c r="O57" s="44">
        <v>28.01</v>
      </c>
      <c r="P57" s="44">
        <v>26.73</v>
      </c>
      <c r="Q57" s="44">
        <v>25.62</v>
      </c>
      <c r="R57" s="44">
        <v>24.65</v>
      </c>
      <c r="S57" s="44">
        <v>23.81</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v>39.83</v>
      </c>
      <c r="K58" s="44">
        <v>36.630000000000003</v>
      </c>
      <c r="L58" s="44">
        <v>34.03</v>
      </c>
      <c r="M58" s="44">
        <v>31.89</v>
      </c>
      <c r="N58" s="44">
        <v>30.1</v>
      </c>
      <c r="O58" s="44">
        <v>28.58</v>
      </c>
      <c r="P58" s="44">
        <v>27.28</v>
      </c>
      <c r="Q58" s="44">
        <v>26.16</v>
      </c>
      <c r="R58" s="44">
        <v>25.19</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v>40.54</v>
      </c>
      <c r="K59" s="44">
        <v>37.299999999999997</v>
      </c>
      <c r="L59" s="44">
        <v>34.68</v>
      </c>
      <c r="M59" s="44">
        <v>32.520000000000003</v>
      </c>
      <c r="N59" s="44">
        <v>30.71</v>
      </c>
      <c r="O59" s="44">
        <v>29.18</v>
      </c>
      <c r="P59" s="44">
        <v>27.87</v>
      </c>
      <c r="Q59" s="44">
        <v>26.74</v>
      </c>
      <c r="R59" s="44">
        <v>0</v>
      </c>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v>41.29</v>
      </c>
      <c r="K60" s="44">
        <v>38.020000000000003</v>
      </c>
      <c r="L60" s="44">
        <v>35.369999999999997</v>
      </c>
      <c r="M60" s="44">
        <v>33.19</v>
      </c>
      <c r="N60" s="44">
        <v>31.36</v>
      </c>
      <c r="O60" s="44">
        <v>29.81</v>
      </c>
      <c r="P60" s="44">
        <v>28.49</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v>42.09</v>
      </c>
      <c r="K61" s="44">
        <v>38.78</v>
      </c>
      <c r="L61" s="44">
        <v>36.11</v>
      </c>
      <c r="M61" s="44">
        <v>33.9</v>
      </c>
      <c r="N61" s="44">
        <v>32.049999999999997</v>
      </c>
      <c r="O61" s="44">
        <v>30.48</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v>42.91</v>
      </c>
      <c r="K62" s="44">
        <v>39.57</v>
      </c>
      <c r="L62" s="44">
        <v>36.86</v>
      </c>
      <c r="M62" s="44">
        <v>34.619999999999997</v>
      </c>
      <c r="N62" s="44">
        <v>32.75</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v>43.76</v>
      </c>
      <c r="K63" s="44">
        <v>40.369999999999997</v>
      </c>
      <c r="L63" s="44">
        <v>37.619999999999997</v>
      </c>
      <c r="M63" s="44">
        <v>35.35</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v>44.62</v>
      </c>
      <c r="K64" s="44">
        <v>41.19</v>
      </c>
      <c r="L64" s="44">
        <v>38.4</v>
      </c>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v>45.5</v>
      </c>
      <c r="K65" s="44">
        <v>42.02</v>
      </c>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v>46.4</v>
      </c>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0hrPeDN/csm3WmZgqt+msFdl2C0v9Cu3xXwX1MWaeUQZWZA2UNUnSoP+Rr6VD54LhWxnRMITt381vuGnV9ReYA==" saltValue="Jh+4JEhlqmTQM35jBZBngw==" spinCount="100000" sheet="1" objects="1" scenarios="1"/>
  <conditionalFormatting sqref="A6:A21">
    <cfRule type="expression" dxfId="127" priority="1" stopIfTrue="1">
      <formula>MOD(ROW(),2)=0</formula>
    </cfRule>
    <cfRule type="expression" dxfId="126" priority="2" stopIfTrue="1">
      <formula>MOD(ROW(),2)&lt;&gt;0</formula>
    </cfRule>
  </conditionalFormatting>
  <conditionalFormatting sqref="A26:A74">
    <cfRule type="expression" dxfId="125" priority="5" stopIfTrue="1">
      <formula>MOD(ROW(),2)=0</formula>
    </cfRule>
    <cfRule type="expression" dxfId="124" priority="6" stopIfTrue="1">
      <formula>MOD(ROW(),2)&lt;&gt;0</formula>
    </cfRule>
  </conditionalFormatting>
  <conditionalFormatting sqref="B6:M21">
    <cfRule type="expression" dxfId="123" priority="3" stopIfTrue="1">
      <formula>MOD(ROW(),2)=0</formula>
    </cfRule>
    <cfRule type="expression" dxfId="122" priority="4" stopIfTrue="1">
      <formula>MOD(ROW(),2)&lt;&gt;0</formula>
    </cfRule>
  </conditionalFormatting>
  <conditionalFormatting sqref="B26:AW74">
    <cfRule type="expression" dxfId="121" priority="7" stopIfTrue="1">
      <formula>MOD(ROW(),2)=0</formula>
    </cfRule>
    <cfRule type="expression" dxfId="120" priority="8" stopIfTrue="1">
      <formula>MOD(ROW(),2)&lt;&gt;0</formula>
    </cfRule>
  </conditionalFormatting>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D809E-98EC-43C4-87F8-C1BE71A2D8ED}">
  <sheetPr codeName="Sheet54"/>
  <dimension ref="A1:AW74"/>
  <sheetViews>
    <sheetView showGridLines="0" workbookViewId="0">
      <selection activeCell="A6" sqref="A6"/>
    </sheetView>
  </sheetViews>
  <sheetFormatPr defaultRowHeight="12.75" x14ac:dyDescent="0.2"/>
  <cols>
    <col min="1" max="1" width="31.85546875" customWidth="1"/>
    <col min="2" max="49" width="13.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x-706</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317</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320</v>
      </c>
      <c r="C10" s="47"/>
      <c r="D10" s="47"/>
      <c r="E10" s="47"/>
      <c r="F10" s="47"/>
      <c r="G10" s="47"/>
      <c r="H10" s="47"/>
      <c r="I10" s="47"/>
      <c r="J10" s="47"/>
      <c r="K10" s="47"/>
      <c r="L10" s="47"/>
      <c r="M10" s="47"/>
    </row>
    <row r="11" spans="1:13" x14ac:dyDescent="0.2">
      <c r="A11" s="40" t="s">
        <v>151</v>
      </c>
      <c r="B11" s="47" t="s">
        <v>170</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706</v>
      </c>
      <c r="C14" s="47"/>
      <c r="D14" s="47"/>
      <c r="E14" s="47"/>
      <c r="F14" s="47"/>
      <c r="G14" s="47"/>
      <c r="H14" s="47"/>
      <c r="I14" s="47"/>
      <c r="J14" s="47"/>
      <c r="K14" s="47"/>
      <c r="L14" s="47"/>
      <c r="M14" s="47"/>
    </row>
    <row r="15" spans="1:13" x14ac:dyDescent="0.2">
      <c r="A15" s="40" t="s">
        <v>365</v>
      </c>
      <c r="B15" s="47" t="s">
        <v>321</v>
      </c>
      <c r="C15" s="47"/>
      <c r="D15" s="47"/>
      <c r="E15" s="47"/>
      <c r="F15" s="47"/>
      <c r="G15" s="47"/>
      <c r="H15" s="47"/>
      <c r="I15" s="47"/>
      <c r="J15" s="47"/>
      <c r="K15" s="47"/>
      <c r="L15" s="47"/>
      <c r="M15" s="47"/>
    </row>
    <row r="16" spans="1:13" x14ac:dyDescent="0.2">
      <c r="A16" s="40" t="s">
        <v>156</v>
      </c>
      <c r="B16" s="47" t="s">
        <v>287</v>
      </c>
      <c r="C16" s="47"/>
      <c r="D16" s="47"/>
      <c r="E16" s="47"/>
      <c r="F16" s="47"/>
      <c r="G16" s="47"/>
      <c r="H16" s="47"/>
      <c r="I16" s="47"/>
      <c r="J16" s="47"/>
      <c r="K16" s="47"/>
      <c r="L16" s="47"/>
      <c r="M16" s="47"/>
    </row>
    <row r="17" spans="1:49" x14ac:dyDescent="0.2">
      <c r="A17" s="41" t="s">
        <v>366</v>
      </c>
      <c r="B17" s="47"/>
      <c r="C17" s="47"/>
      <c r="D17" s="47"/>
      <c r="E17" s="47"/>
      <c r="F17" s="47"/>
      <c r="G17" s="47"/>
      <c r="H17" s="47"/>
      <c r="I17" s="47"/>
      <c r="J17" s="47"/>
      <c r="K17" s="47"/>
      <c r="L17" s="47"/>
      <c r="M17" s="47"/>
    </row>
    <row r="18" spans="1:49" x14ac:dyDescent="0.2">
      <c r="A18" s="40" t="s">
        <v>158</v>
      </c>
      <c r="B18" s="48">
        <v>45195</v>
      </c>
      <c r="C18" s="48"/>
      <c r="D18" s="48"/>
      <c r="E18" s="48"/>
      <c r="F18" s="48"/>
      <c r="G18" s="48"/>
      <c r="H18" s="48"/>
      <c r="I18" s="48"/>
      <c r="J18" s="48"/>
      <c r="K18" s="48"/>
      <c r="L18" s="48"/>
      <c r="M18" s="48"/>
    </row>
    <row r="19" spans="1:49" x14ac:dyDescent="0.2">
      <c r="A19" s="40" t="s">
        <v>159</v>
      </c>
      <c r="B19" s="48">
        <v>45218</v>
      </c>
      <c r="C19" s="48"/>
      <c r="D19" s="48"/>
      <c r="E19" s="48"/>
      <c r="F19" s="48"/>
      <c r="G19" s="48"/>
      <c r="H19" s="48"/>
      <c r="I19" s="48"/>
      <c r="J19" s="48"/>
      <c r="K19" s="48"/>
      <c r="L19" s="48"/>
      <c r="M19" s="48"/>
    </row>
    <row r="20" spans="1:49" x14ac:dyDescent="0.2">
      <c r="A20" s="40" t="s">
        <v>160</v>
      </c>
      <c r="B20" s="47" t="s">
        <v>169</v>
      </c>
      <c r="C20" s="47"/>
      <c r="D20" s="47"/>
      <c r="E20" s="47"/>
      <c r="F20" s="47"/>
      <c r="G20" s="47"/>
      <c r="H20" s="47"/>
      <c r="I20" s="47"/>
      <c r="J20" s="47"/>
      <c r="K20" s="47"/>
      <c r="L20" s="47"/>
      <c r="M20" s="47"/>
    </row>
    <row r="21" spans="1:49" x14ac:dyDescent="0.2">
      <c r="A21" s="40" t="s">
        <v>367</v>
      </c>
      <c r="B21" s="47"/>
      <c r="C21" s="47"/>
      <c r="D21" s="47"/>
      <c r="E21" s="47"/>
      <c r="F21" s="47"/>
      <c r="G21" s="47"/>
      <c r="H21" s="47"/>
      <c r="I21" s="47"/>
      <c r="J21" s="47"/>
      <c r="K21" s="47"/>
      <c r="L21" s="47"/>
      <c r="M21" s="47"/>
    </row>
    <row r="23" spans="1:49" x14ac:dyDescent="0.2">
      <c r="A23" s="23" t="str">
        <f>HYPERLINK("#'Factor List'!A1", "Back to Factor List")</f>
        <v>Back to Factor List</v>
      </c>
      <c r="B23" s="23" t="str">
        <f>HYPERLINK("#'Assumptions'!A1", "Assumptions")</f>
        <v>Assumptions</v>
      </c>
    </row>
    <row r="26" spans="1:49" s="56" customFormat="1" ht="38.25" x14ac:dyDescent="0.2">
      <c r="A26" s="55" t="s">
        <v>368</v>
      </c>
      <c r="B26" s="55" t="s">
        <v>520</v>
      </c>
      <c r="C26" s="55" t="s">
        <v>521</v>
      </c>
      <c r="D26" s="55" t="s">
        <v>522</v>
      </c>
      <c r="E26" s="55" t="s">
        <v>523</v>
      </c>
      <c r="F26" s="55" t="s">
        <v>524</v>
      </c>
      <c r="G26" s="55" t="s">
        <v>525</v>
      </c>
      <c r="H26" s="55" t="s">
        <v>526</v>
      </c>
      <c r="I26" s="55" t="s">
        <v>527</v>
      </c>
      <c r="J26" s="55" t="s">
        <v>528</v>
      </c>
      <c r="K26" s="55" t="s">
        <v>529</v>
      </c>
      <c r="L26" s="55" t="s">
        <v>530</v>
      </c>
      <c r="M26" s="55" t="s">
        <v>531</v>
      </c>
      <c r="N26" s="55" t="s">
        <v>532</v>
      </c>
      <c r="O26" s="55" t="s">
        <v>533</v>
      </c>
      <c r="P26" s="55" t="s">
        <v>534</v>
      </c>
      <c r="Q26" s="55" t="s">
        <v>535</v>
      </c>
      <c r="R26" s="55" t="s">
        <v>536</v>
      </c>
      <c r="S26" s="55" t="s">
        <v>537</v>
      </c>
      <c r="T26" s="55" t="s">
        <v>538</v>
      </c>
      <c r="U26" s="55" t="s">
        <v>539</v>
      </c>
      <c r="V26" s="55" t="s">
        <v>540</v>
      </c>
      <c r="W26" s="55" t="s">
        <v>541</v>
      </c>
      <c r="X26" s="55" t="s">
        <v>542</v>
      </c>
      <c r="Y26" s="55" t="s">
        <v>543</v>
      </c>
      <c r="Z26" s="55" t="s">
        <v>544</v>
      </c>
      <c r="AA26" s="55" t="s">
        <v>545</v>
      </c>
      <c r="AB26" s="55" t="s">
        <v>546</v>
      </c>
      <c r="AC26" s="55" t="s">
        <v>547</v>
      </c>
      <c r="AD26" s="55" t="s">
        <v>548</v>
      </c>
      <c r="AE26" s="55" t="s">
        <v>549</v>
      </c>
      <c r="AF26" s="55" t="s">
        <v>550</v>
      </c>
      <c r="AG26" s="55" t="s">
        <v>551</v>
      </c>
      <c r="AH26" s="55" t="s">
        <v>552</v>
      </c>
      <c r="AI26" s="55" t="s">
        <v>553</v>
      </c>
      <c r="AJ26" s="55" t="s">
        <v>554</v>
      </c>
      <c r="AK26" s="55" t="s">
        <v>555</v>
      </c>
      <c r="AL26" s="55" t="s">
        <v>556</v>
      </c>
      <c r="AM26" s="55" t="s">
        <v>557</v>
      </c>
      <c r="AN26" s="55" t="s">
        <v>558</v>
      </c>
      <c r="AO26" s="55" t="s">
        <v>559</v>
      </c>
      <c r="AP26" s="55" t="s">
        <v>560</v>
      </c>
      <c r="AQ26" s="55" t="s">
        <v>561</v>
      </c>
      <c r="AR26" s="55" t="s">
        <v>562</v>
      </c>
      <c r="AS26" s="55" t="s">
        <v>563</v>
      </c>
      <c r="AT26" s="55" t="s">
        <v>564</v>
      </c>
      <c r="AU26" s="55" t="s">
        <v>565</v>
      </c>
      <c r="AV26" s="55" t="s">
        <v>566</v>
      </c>
      <c r="AW26" s="55" t="s">
        <v>567</v>
      </c>
    </row>
    <row r="27" spans="1:49" x14ac:dyDescent="0.2">
      <c r="A27" s="43">
        <v>16</v>
      </c>
      <c r="B27" s="44"/>
      <c r="C27" s="44"/>
      <c r="D27" s="44"/>
      <c r="E27" s="44"/>
      <c r="F27" s="44"/>
      <c r="G27" s="44"/>
      <c r="H27" s="44"/>
      <c r="I27" s="44"/>
      <c r="J27" s="44">
        <v>25.22</v>
      </c>
      <c r="K27" s="44">
        <v>23.09</v>
      </c>
      <c r="L27" s="44">
        <v>21.36</v>
      </c>
      <c r="M27" s="44">
        <v>19.920000000000002</v>
      </c>
      <c r="N27" s="44">
        <v>18.7</v>
      </c>
      <c r="O27" s="44">
        <v>17.670000000000002</v>
      </c>
      <c r="P27" s="44">
        <v>16.77</v>
      </c>
      <c r="Q27" s="44">
        <v>15.99</v>
      </c>
      <c r="R27" s="44">
        <v>15.3</v>
      </c>
      <c r="S27" s="44">
        <v>14.69</v>
      </c>
      <c r="T27" s="44">
        <v>14.15</v>
      </c>
      <c r="U27" s="44">
        <v>13.66</v>
      </c>
      <c r="V27" s="44">
        <v>13.23</v>
      </c>
      <c r="W27" s="44">
        <v>12.83</v>
      </c>
      <c r="X27" s="44">
        <v>12.47</v>
      </c>
      <c r="Y27" s="44">
        <v>12.14</v>
      </c>
      <c r="Z27" s="44">
        <v>11.85</v>
      </c>
      <c r="AA27" s="44">
        <v>11.57</v>
      </c>
      <c r="AB27" s="44">
        <v>11.32</v>
      </c>
      <c r="AC27" s="44">
        <v>11.09</v>
      </c>
      <c r="AD27" s="44">
        <v>10.87</v>
      </c>
      <c r="AE27" s="44">
        <v>10.67</v>
      </c>
      <c r="AF27" s="44">
        <v>10.49</v>
      </c>
      <c r="AG27" s="44">
        <v>10.32</v>
      </c>
      <c r="AH27" s="44">
        <v>10.16</v>
      </c>
      <c r="AI27" s="44">
        <v>10.01</v>
      </c>
      <c r="AJ27" s="44">
        <v>9.8699999999999992</v>
      </c>
      <c r="AK27" s="44">
        <v>9.74</v>
      </c>
      <c r="AL27" s="44">
        <v>9.6199999999999992</v>
      </c>
      <c r="AM27" s="44">
        <v>9.51</v>
      </c>
      <c r="AN27" s="44">
        <v>9.41</v>
      </c>
      <c r="AO27" s="44">
        <v>9.31</v>
      </c>
      <c r="AP27" s="44">
        <v>9.2200000000000006</v>
      </c>
      <c r="AQ27" s="44">
        <v>9.1300000000000008</v>
      </c>
      <c r="AR27" s="44">
        <v>9.06</v>
      </c>
      <c r="AS27" s="44">
        <v>8.98</v>
      </c>
      <c r="AT27" s="44">
        <v>8.92</v>
      </c>
      <c r="AU27" s="44">
        <v>8.85</v>
      </c>
      <c r="AV27" s="44">
        <v>8.7899999999999991</v>
      </c>
      <c r="AW27" s="44">
        <v>8.74</v>
      </c>
    </row>
    <row r="28" spans="1:49" x14ac:dyDescent="0.2">
      <c r="A28" s="43">
        <v>17</v>
      </c>
      <c r="B28" s="44"/>
      <c r="C28" s="44"/>
      <c r="D28" s="44"/>
      <c r="E28" s="44"/>
      <c r="F28" s="44"/>
      <c r="G28" s="44"/>
      <c r="H28" s="44"/>
      <c r="I28" s="44"/>
      <c r="J28" s="44">
        <v>25.59</v>
      </c>
      <c r="K28" s="44">
        <v>23.44</v>
      </c>
      <c r="L28" s="44">
        <v>21.68</v>
      </c>
      <c r="M28" s="44">
        <v>20.21</v>
      </c>
      <c r="N28" s="44">
        <v>18.98</v>
      </c>
      <c r="O28" s="44">
        <v>17.93</v>
      </c>
      <c r="P28" s="44">
        <v>17.02</v>
      </c>
      <c r="Q28" s="44">
        <v>16.22</v>
      </c>
      <c r="R28" s="44">
        <v>15.53</v>
      </c>
      <c r="S28" s="44">
        <v>14.91</v>
      </c>
      <c r="T28" s="44">
        <v>14.36</v>
      </c>
      <c r="U28" s="44">
        <v>13.87</v>
      </c>
      <c r="V28" s="44">
        <v>13.42</v>
      </c>
      <c r="W28" s="44">
        <v>13.02</v>
      </c>
      <c r="X28" s="44">
        <v>12.66</v>
      </c>
      <c r="Y28" s="44">
        <v>12.33</v>
      </c>
      <c r="Z28" s="44">
        <v>12.02</v>
      </c>
      <c r="AA28" s="44">
        <v>11.75</v>
      </c>
      <c r="AB28" s="44">
        <v>11.49</v>
      </c>
      <c r="AC28" s="44">
        <v>11.26</v>
      </c>
      <c r="AD28" s="44">
        <v>11.04</v>
      </c>
      <c r="AE28" s="44">
        <v>10.84</v>
      </c>
      <c r="AF28" s="44">
        <v>10.65</v>
      </c>
      <c r="AG28" s="44">
        <v>10.48</v>
      </c>
      <c r="AH28" s="44">
        <v>10.32</v>
      </c>
      <c r="AI28" s="44">
        <v>10.17</v>
      </c>
      <c r="AJ28" s="44">
        <v>10.029999999999999</v>
      </c>
      <c r="AK28" s="44">
        <v>9.9</v>
      </c>
      <c r="AL28" s="44">
        <v>9.7799999999999994</v>
      </c>
      <c r="AM28" s="44">
        <v>9.66</v>
      </c>
      <c r="AN28" s="44">
        <v>9.56</v>
      </c>
      <c r="AO28" s="44">
        <v>9.4600000000000009</v>
      </c>
      <c r="AP28" s="44">
        <v>9.3699999999999992</v>
      </c>
      <c r="AQ28" s="44">
        <v>9.2799999999999994</v>
      </c>
      <c r="AR28" s="44">
        <v>9.2100000000000009</v>
      </c>
      <c r="AS28" s="44">
        <v>9.1300000000000008</v>
      </c>
      <c r="AT28" s="44">
        <v>9.07</v>
      </c>
      <c r="AU28" s="44">
        <v>9</v>
      </c>
      <c r="AV28" s="44">
        <v>8.94</v>
      </c>
      <c r="AW28" s="44"/>
    </row>
    <row r="29" spans="1:49" x14ac:dyDescent="0.2">
      <c r="A29" s="43">
        <v>18</v>
      </c>
      <c r="B29" s="44"/>
      <c r="C29" s="44"/>
      <c r="D29" s="44"/>
      <c r="E29" s="44"/>
      <c r="F29" s="44"/>
      <c r="G29" s="44"/>
      <c r="H29" s="44"/>
      <c r="I29" s="44"/>
      <c r="J29" s="44">
        <v>25.97</v>
      </c>
      <c r="K29" s="44">
        <v>23.78</v>
      </c>
      <c r="L29" s="44">
        <v>22</v>
      </c>
      <c r="M29" s="44">
        <v>20.51</v>
      </c>
      <c r="N29" s="44">
        <v>19.260000000000002</v>
      </c>
      <c r="O29" s="44">
        <v>18.190000000000001</v>
      </c>
      <c r="P29" s="44">
        <v>17.27</v>
      </c>
      <c r="Q29" s="44">
        <v>16.46</v>
      </c>
      <c r="R29" s="44">
        <v>15.76</v>
      </c>
      <c r="S29" s="44">
        <v>15.13</v>
      </c>
      <c r="T29" s="44">
        <v>14.57</v>
      </c>
      <c r="U29" s="44">
        <v>14.07</v>
      </c>
      <c r="V29" s="44">
        <v>13.63</v>
      </c>
      <c r="W29" s="44">
        <v>13.22</v>
      </c>
      <c r="X29" s="44">
        <v>12.85</v>
      </c>
      <c r="Y29" s="44">
        <v>12.51</v>
      </c>
      <c r="Z29" s="44">
        <v>12.21</v>
      </c>
      <c r="AA29" s="44">
        <v>11.92</v>
      </c>
      <c r="AB29" s="44">
        <v>11.67</v>
      </c>
      <c r="AC29" s="44">
        <v>11.43</v>
      </c>
      <c r="AD29" s="44">
        <v>11.21</v>
      </c>
      <c r="AE29" s="44">
        <v>11</v>
      </c>
      <c r="AF29" s="44">
        <v>10.81</v>
      </c>
      <c r="AG29" s="44">
        <v>10.64</v>
      </c>
      <c r="AH29" s="44">
        <v>10.48</v>
      </c>
      <c r="AI29" s="44">
        <v>10.32</v>
      </c>
      <c r="AJ29" s="44">
        <v>10.18</v>
      </c>
      <c r="AK29" s="44">
        <v>10.050000000000001</v>
      </c>
      <c r="AL29" s="44">
        <v>9.93</v>
      </c>
      <c r="AM29" s="44">
        <v>9.82</v>
      </c>
      <c r="AN29" s="44">
        <v>9.7100000000000009</v>
      </c>
      <c r="AO29" s="44">
        <v>9.61</v>
      </c>
      <c r="AP29" s="44">
        <v>9.52</v>
      </c>
      <c r="AQ29" s="44">
        <v>9.44</v>
      </c>
      <c r="AR29" s="44">
        <v>9.36</v>
      </c>
      <c r="AS29" s="44">
        <v>9.2899999999999991</v>
      </c>
      <c r="AT29" s="44">
        <v>9.2200000000000006</v>
      </c>
      <c r="AU29" s="44">
        <v>9.16</v>
      </c>
      <c r="AV29" s="44"/>
      <c r="AW29" s="44"/>
    </row>
    <row r="30" spans="1:49" x14ac:dyDescent="0.2">
      <c r="A30" s="43">
        <v>19</v>
      </c>
      <c r="B30" s="44"/>
      <c r="C30" s="44"/>
      <c r="D30" s="44"/>
      <c r="E30" s="44"/>
      <c r="F30" s="44"/>
      <c r="G30" s="44"/>
      <c r="H30" s="44"/>
      <c r="I30" s="44"/>
      <c r="J30" s="44">
        <v>26.35</v>
      </c>
      <c r="K30" s="44">
        <v>24.13</v>
      </c>
      <c r="L30" s="44">
        <v>22.32</v>
      </c>
      <c r="M30" s="44">
        <v>20.82</v>
      </c>
      <c r="N30" s="44">
        <v>19.55</v>
      </c>
      <c r="O30" s="44">
        <v>18.46</v>
      </c>
      <c r="P30" s="44">
        <v>17.53</v>
      </c>
      <c r="Q30" s="44">
        <v>16.71</v>
      </c>
      <c r="R30" s="44">
        <v>15.99</v>
      </c>
      <c r="S30" s="44">
        <v>15.36</v>
      </c>
      <c r="T30" s="44">
        <v>14.79</v>
      </c>
      <c r="U30" s="44">
        <v>14.29</v>
      </c>
      <c r="V30" s="44">
        <v>13.83</v>
      </c>
      <c r="W30" s="44">
        <v>13.42</v>
      </c>
      <c r="X30" s="44">
        <v>13.04</v>
      </c>
      <c r="Y30" s="44">
        <v>12.7</v>
      </c>
      <c r="Z30" s="44">
        <v>12.39</v>
      </c>
      <c r="AA30" s="44">
        <v>12.11</v>
      </c>
      <c r="AB30" s="44">
        <v>11.84</v>
      </c>
      <c r="AC30" s="44">
        <v>11.6</v>
      </c>
      <c r="AD30" s="44">
        <v>11.38</v>
      </c>
      <c r="AE30" s="44">
        <v>11.17</v>
      </c>
      <c r="AF30" s="44">
        <v>10.98</v>
      </c>
      <c r="AG30" s="44">
        <v>10.8</v>
      </c>
      <c r="AH30" s="44">
        <v>10.64</v>
      </c>
      <c r="AI30" s="44">
        <v>10.49</v>
      </c>
      <c r="AJ30" s="44">
        <v>10.34</v>
      </c>
      <c r="AK30" s="44">
        <v>10.210000000000001</v>
      </c>
      <c r="AL30" s="44">
        <v>10.09</v>
      </c>
      <c r="AM30" s="44">
        <v>9.98</v>
      </c>
      <c r="AN30" s="44">
        <v>9.8699999999999992</v>
      </c>
      <c r="AO30" s="44">
        <v>9.77</v>
      </c>
      <c r="AP30" s="44">
        <v>9.68</v>
      </c>
      <c r="AQ30" s="44">
        <v>9.6</v>
      </c>
      <c r="AR30" s="44">
        <v>9.52</v>
      </c>
      <c r="AS30" s="44">
        <v>9.4499999999999993</v>
      </c>
      <c r="AT30" s="44">
        <v>9.3800000000000008</v>
      </c>
      <c r="AU30" s="44"/>
      <c r="AV30" s="44"/>
      <c r="AW30" s="44"/>
    </row>
    <row r="31" spans="1:49" x14ac:dyDescent="0.2">
      <c r="A31" s="43">
        <v>20</v>
      </c>
      <c r="B31" s="44"/>
      <c r="C31" s="44"/>
      <c r="D31" s="44"/>
      <c r="E31" s="44"/>
      <c r="F31" s="44"/>
      <c r="G31" s="44"/>
      <c r="H31" s="44"/>
      <c r="I31" s="44"/>
      <c r="J31" s="44">
        <v>26.74</v>
      </c>
      <c r="K31" s="44">
        <v>24.49</v>
      </c>
      <c r="L31" s="44">
        <v>22.65</v>
      </c>
      <c r="M31" s="44">
        <v>21.13</v>
      </c>
      <c r="N31" s="44">
        <v>19.84</v>
      </c>
      <c r="O31" s="44">
        <v>18.739999999999998</v>
      </c>
      <c r="P31" s="44">
        <v>17.79</v>
      </c>
      <c r="Q31" s="44">
        <v>16.96</v>
      </c>
      <c r="R31" s="44">
        <v>16.23</v>
      </c>
      <c r="S31" s="44">
        <v>15.59</v>
      </c>
      <c r="T31" s="44">
        <v>15.02</v>
      </c>
      <c r="U31" s="44">
        <v>14.5</v>
      </c>
      <c r="V31" s="44">
        <v>14.04</v>
      </c>
      <c r="W31" s="44">
        <v>13.62</v>
      </c>
      <c r="X31" s="44">
        <v>13.24</v>
      </c>
      <c r="Y31" s="44">
        <v>12.9</v>
      </c>
      <c r="Z31" s="44">
        <v>12.58</v>
      </c>
      <c r="AA31" s="44">
        <v>12.29</v>
      </c>
      <c r="AB31" s="44">
        <v>12.03</v>
      </c>
      <c r="AC31" s="44">
        <v>11.78</v>
      </c>
      <c r="AD31" s="44">
        <v>11.55</v>
      </c>
      <c r="AE31" s="44">
        <v>11.35</v>
      </c>
      <c r="AF31" s="44">
        <v>11.15</v>
      </c>
      <c r="AG31" s="44">
        <v>10.97</v>
      </c>
      <c r="AH31" s="44">
        <v>10.81</v>
      </c>
      <c r="AI31" s="44">
        <v>10.65</v>
      </c>
      <c r="AJ31" s="44">
        <v>10.51</v>
      </c>
      <c r="AK31" s="44">
        <v>10.38</v>
      </c>
      <c r="AL31" s="44">
        <v>10.25</v>
      </c>
      <c r="AM31" s="44">
        <v>10.14</v>
      </c>
      <c r="AN31" s="44">
        <v>10.029999999999999</v>
      </c>
      <c r="AO31" s="44">
        <v>9.94</v>
      </c>
      <c r="AP31" s="44">
        <v>9.85</v>
      </c>
      <c r="AQ31" s="44">
        <v>9.76</v>
      </c>
      <c r="AR31" s="44">
        <v>9.68</v>
      </c>
      <c r="AS31" s="44">
        <v>9.61</v>
      </c>
      <c r="AT31" s="44"/>
      <c r="AU31" s="44"/>
      <c r="AV31" s="44"/>
      <c r="AW31" s="44"/>
    </row>
    <row r="32" spans="1:49" x14ac:dyDescent="0.2">
      <c r="A32" s="43">
        <v>21</v>
      </c>
      <c r="B32" s="44"/>
      <c r="C32" s="44"/>
      <c r="D32" s="44"/>
      <c r="E32" s="44"/>
      <c r="F32" s="44"/>
      <c r="G32" s="44"/>
      <c r="H32" s="44"/>
      <c r="I32" s="44"/>
      <c r="J32" s="44">
        <v>27.14</v>
      </c>
      <c r="K32" s="44">
        <v>24.85</v>
      </c>
      <c r="L32" s="44">
        <v>22.99</v>
      </c>
      <c r="M32" s="44">
        <v>21.44</v>
      </c>
      <c r="N32" s="44">
        <v>20.14</v>
      </c>
      <c r="O32" s="44">
        <v>19.02</v>
      </c>
      <c r="P32" s="44">
        <v>18.059999999999999</v>
      </c>
      <c r="Q32" s="44">
        <v>17.22</v>
      </c>
      <c r="R32" s="44">
        <v>16.48</v>
      </c>
      <c r="S32" s="44">
        <v>15.82</v>
      </c>
      <c r="T32" s="44">
        <v>15.24</v>
      </c>
      <c r="U32" s="44">
        <v>14.72</v>
      </c>
      <c r="V32" s="44">
        <v>14.25</v>
      </c>
      <c r="W32" s="44">
        <v>13.83</v>
      </c>
      <c r="X32" s="44">
        <v>13.44</v>
      </c>
      <c r="Y32" s="44">
        <v>13.09</v>
      </c>
      <c r="Z32" s="44">
        <v>12.77</v>
      </c>
      <c r="AA32" s="44">
        <v>12.48</v>
      </c>
      <c r="AB32" s="44">
        <v>12.21</v>
      </c>
      <c r="AC32" s="44">
        <v>11.96</v>
      </c>
      <c r="AD32" s="44">
        <v>11.73</v>
      </c>
      <c r="AE32" s="44">
        <v>11.52</v>
      </c>
      <c r="AF32" s="44">
        <v>11.33</v>
      </c>
      <c r="AG32" s="44">
        <v>11.15</v>
      </c>
      <c r="AH32" s="44">
        <v>10.98</v>
      </c>
      <c r="AI32" s="44">
        <v>10.82</v>
      </c>
      <c r="AJ32" s="44">
        <v>10.68</v>
      </c>
      <c r="AK32" s="44">
        <v>10.55</v>
      </c>
      <c r="AL32" s="44">
        <v>10.42</v>
      </c>
      <c r="AM32" s="44">
        <v>10.31</v>
      </c>
      <c r="AN32" s="44">
        <v>10.199999999999999</v>
      </c>
      <c r="AO32" s="44">
        <v>10.11</v>
      </c>
      <c r="AP32" s="44">
        <v>10.02</v>
      </c>
      <c r="AQ32" s="44">
        <v>9.93</v>
      </c>
      <c r="AR32" s="44">
        <v>9.85</v>
      </c>
      <c r="AS32" s="44"/>
      <c r="AT32" s="44"/>
      <c r="AU32" s="44"/>
      <c r="AV32" s="44"/>
      <c r="AW32" s="44"/>
    </row>
    <row r="33" spans="1:49" x14ac:dyDescent="0.2">
      <c r="A33" s="43">
        <v>22</v>
      </c>
      <c r="B33" s="44"/>
      <c r="C33" s="44"/>
      <c r="D33" s="44"/>
      <c r="E33" s="44"/>
      <c r="F33" s="44"/>
      <c r="G33" s="44"/>
      <c r="H33" s="44"/>
      <c r="I33" s="44"/>
      <c r="J33" s="44">
        <v>27.54</v>
      </c>
      <c r="K33" s="44">
        <v>25.22</v>
      </c>
      <c r="L33" s="44">
        <v>23.33</v>
      </c>
      <c r="M33" s="44">
        <v>21.76</v>
      </c>
      <c r="N33" s="44">
        <v>20.43</v>
      </c>
      <c r="O33" s="44">
        <v>19.3</v>
      </c>
      <c r="P33" s="44">
        <v>18.32</v>
      </c>
      <c r="Q33" s="44">
        <v>17.47</v>
      </c>
      <c r="R33" s="44">
        <v>16.72</v>
      </c>
      <c r="S33" s="44">
        <v>16.059999999999999</v>
      </c>
      <c r="T33" s="44">
        <v>15.47</v>
      </c>
      <c r="U33" s="44">
        <v>14.94</v>
      </c>
      <c r="V33" s="44">
        <v>14.47</v>
      </c>
      <c r="W33" s="44">
        <v>14.04</v>
      </c>
      <c r="X33" s="44">
        <v>13.65</v>
      </c>
      <c r="Y33" s="44">
        <v>13.29</v>
      </c>
      <c r="Z33" s="44">
        <v>12.97</v>
      </c>
      <c r="AA33" s="44">
        <v>12.67</v>
      </c>
      <c r="AB33" s="44">
        <v>12.4</v>
      </c>
      <c r="AC33" s="44">
        <v>12.15</v>
      </c>
      <c r="AD33" s="44">
        <v>11.92</v>
      </c>
      <c r="AE33" s="44">
        <v>11.7</v>
      </c>
      <c r="AF33" s="44">
        <v>11.51</v>
      </c>
      <c r="AG33" s="44">
        <v>11.32</v>
      </c>
      <c r="AH33" s="44">
        <v>11.15</v>
      </c>
      <c r="AI33" s="44">
        <v>11</v>
      </c>
      <c r="AJ33" s="44">
        <v>10.85</v>
      </c>
      <c r="AK33" s="44">
        <v>10.72</v>
      </c>
      <c r="AL33" s="44">
        <v>10.6</v>
      </c>
      <c r="AM33" s="44">
        <v>10.48</v>
      </c>
      <c r="AN33" s="44">
        <v>10.38</v>
      </c>
      <c r="AO33" s="44">
        <v>10.28</v>
      </c>
      <c r="AP33" s="44">
        <v>10.19</v>
      </c>
      <c r="AQ33" s="44">
        <v>10.11</v>
      </c>
      <c r="AR33" s="44"/>
      <c r="AS33" s="44"/>
      <c r="AT33" s="44"/>
      <c r="AU33" s="44"/>
      <c r="AV33" s="44"/>
      <c r="AW33" s="44"/>
    </row>
    <row r="34" spans="1:49" x14ac:dyDescent="0.2">
      <c r="A34" s="43">
        <v>23</v>
      </c>
      <c r="B34" s="44"/>
      <c r="C34" s="44"/>
      <c r="D34" s="44"/>
      <c r="E34" s="44"/>
      <c r="F34" s="44"/>
      <c r="G34" s="44"/>
      <c r="H34" s="44"/>
      <c r="I34" s="44"/>
      <c r="J34" s="44">
        <v>27.94</v>
      </c>
      <c r="K34" s="44">
        <v>25.59</v>
      </c>
      <c r="L34" s="44">
        <v>23.67</v>
      </c>
      <c r="M34" s="44">
        <v>22.08</v>
      </c>
      <c r="N34" s="44">
        <v>20.73</v>
      </c>
      <c r="O34" s="44">
        <v>19.59</v>
      </c>
      <c r="P34" s="44">
        <v>18.600000000000001</v>
      </c>
      <c r="Q34" s="44">
        <v>17.73</v>
      </c>
      <c r="R34" s="44">
        <v>16.97</v>
      </c>
      <c r="S34" s="44">
        <v>16.3</v>
      </c>
      <c r="T34" s="44">
        <v>15.7</v>
      </c>
      <c r="U34" s="44">
        <v>15.17</v>
      </c>
      <c r="V34" s="44">
        <v>14.68</v>
      </c>
      <c r="W34" s="44">
        <v>14.25</v>
      </c>
      <c r="X34" s="44">
        <v>13.85</v>
      </c>
      <c r="Y34" s="44">
        <v>13.49</v>
      </c>
      <c r="Z34" s="44">
        <v>13.16</v>
      </c>
      <c r="AA34" s="44">
        <v>12.86</v>
      </c>
      <c r="AB34" s="44">
        <v>12.59</v>
      </c>
      <c r="AC34" s="44">
        <v>12.33</v>
      </c>
      <c r="AD34" s="44">
        <v>12.1</v>
      </c>
      <c r="AE34" s="44">
        <v>11.89</v>
      </c>
      <c r="AF34" s="44">
        <v>11.69</v>
      </c>
      <c r="AG34" s="44">
        <v>11.5</v>
      </c>
      <c r="AH34" s="44">
        <v>11.33</v>
      </c>
      <c r="AI34" s="44">
        <v>11.18</v>
      </c>
      <c r="AJ34" s="44">
        <v>11.03</v>
      </c>
      <c r="AK34" s="44">
        <v>10.9</v>
      </c>
      <c r="AL34" s="44">
        <v>10.78</v>
      </c>
      <c r="AM34" s="44">
        <v>10.66</v>
      </c>
      <c r="AN34" s="44">
        <v>10.56</v>
      </c>
      <c r="AO34" s="44">
        <v>10.46</v>
      </c>
      <c r="AP34" s="44">
        <v>10.37</v>
      </c>
      <c r="AQ34" s="44"/>
      <c r="AR34" s="44"/>
      <c r="AS34" s="44"/>
      <c r="AT34" s="44"/>
      <c r="AU34" s="44"/>
      <c r="AV34" s="44"/>
      <c r="AW34" s="44"/>
    </row>
    <row r="35" spans="1:49" x14ac:dyDescent="0.2">
      <c r="A35" s="43">
        <v>24</v>
      </c>
      <c r="B35" s="44"/>
      <c r="C35" s="44"/>
      <c r="D35" s="44"/>
      <c r="E35" s="44"/>
      <c r="F35" s="44"/>
      <c r="G35" s="44"/>
      <c r="H35" s="44"/>
      <c r="I35" s="44"/>
      <c r="J35" s="44">
        <v>28.34</v>
      </c>
      <c r="K35" s="44">
        <v>25.96</v>
      </c>
      <c r="L35" s="44">
        <v>24.02</v>
      </c>
      <c r="M35" s="44">
        <v>22.4</v>
      </c>
      <c r="N35" s="44">
        <v>21.04</v>
      </c>
      <c r="O35" s="44">
        <v>19.87</v>
      </c>
      <c r="P35" s="44">
        <v>18.87</v>
      </c>
      <c r="Q35" s="44">
        <v>17.989999999999998</v>
      </c>
      <c r="R35" s="44">
        <v>17.22</v>
      </c>
      <c r="S35" s="44">
        <v>16.54</v>
      </c>
      <c r="T35" s="44">
        <v>15.93</v>
      </c>
      <c r="U35" s="44">
        <v>15.39</v>
      </c>
      <c r="V35" s="44">
        <v>14.9</v>
      </c>
      <c r="W35" s="44">
        <v>14.46</v>
      </c>
      <c r="X35" s="44">
        <v>14.06</v>
      </c>
      <c r="Y35" s="44">
        <v>13.7</v>
      </c>
      <c r="Z35" s="44">
        <v>13.36</v>
      </c>
      <c r="AA35" s="44">
        <v>13.06</v>
      </c>
      <c r="AB35" s="44">
        <v>12.78</v>
      </c>
      <c r="AC35" s="44">
        <v>12.52</v>
      </c>
      <c r="AD35" s="44">
        <v>12.29</v>
      </c>
      <c r="AE35" s="44">
        <v>12.07</v>
      </c>
      <c r="AF35" s="44">
        <v>11.87</v>
      </c>
      <c r="AG35" s="44">
        <v>11.69</v>
      </c>
      <c r="AH35" s="44">
        <v>11.52</v>
      </c>
      <c r="AI35" s="44">
        <v>11.36</v>
      </c>
      <c r="AJ35" s="44">
        <v>11.22</v>
      </c>
      <c r="AK35" s="44">
        <v>11.08</v>
      </c>
      <c r="AL35" s="44">
        <v>10.96</v>
      </c>
      <c r="AM35" s="44">
        <v>10.84</v>
      </c>
      <c r="AN35" s="44">
        <v>10.74</v>
      </c>
      <c r="AO35" s="44">
        <v>10.64</v>
      </c>
      <c r="AP35" s="44"/>
      <c r="AQ35" s="44"/>
      <c r="AR35" s="44"/>
      <c r="AS35" s="44"/>
      <c r="AT35" s="44"/>
      <c r="AU35" s="44"/>
      <c r="AV35" s="44"/>
      <c r="AW35" s="44"/>
    </row>
    <row r="36" spans="1:49" x14ac:dyDescent="0.2">
      <c r="A36" s="43">
        <v>25</v>
      </c>
      <c r="B36" s="44"/>
      <c r="C36" s="44"/>
      <c r="D36" s="44"/>
      <c r="E36" s="44"/>
      <c r="F36" s="44"/>
      <c r="G36" s="44"/>
      <c r="H36" s="44"/>
      <c r="I36" s="44"/>
      <c r="J36" s="44">
        <v>28.75</v>
      </c>
      <c r="K36" s="44">
        <v>26.34</v>
      </c>
      <c r="L36" s="44">
        <v>24.37</v>
      </c>
      <c r="M36" s="44">
        <v>22.73</v>
      </c>
      <c r="N36" s="44">
        <v>21.35</v>
      </c>
      <c r="O36" s="44">
        <v>20.16</v>
      </c>
      <c r="P36" s="44">
        <v>19.149999999999999</v>
      </c>
      <c r="Q36" s="44">
        <v>18.260000000000002</v>
      </c>
      <c r="R36" s="44">
        <v>17.48</v>
      </c>
      <c r="S36" s="44">
        <v>16.79</v>
      </c>
      <c r="T36" s="44">
        <v>16.170000000000002</v>
      </c>
      <c r="U36" s="44">
        <v>15.62</v>
      </c>
      <c r="V36" s="44">
        <v>15.13</v>
      </c>
      <c r="W36" s="44">
        <v>14.68</v>
      </c>
      <c r="X36" s="44">
        <v>14.27</v>
      </c>
      <c r="Y36" s="44">
        <v>13.9</v>
      </c>
      <c r="Z36" s="44">
        <v>13.57</v>
      </c>
      <c r="AA36" s="44">
        <v>13.26</v>
      </c>
      <c r="AB36" s="44">
        <v>12.98</v>
      </c>
      <c r="AC36" s="44">
        <v>12.72</v>
      </c>
      <c r="AD36" s="44">
        <v>12.48</v>
      </c>
      <c r="AE36" s="44">
        <v>12.26</v>
      </c>
      <c r="AF36" s="44">
        <v>12.06</v>
      </c>
      <c r="AG36" s="44">
        <v>11.88</v>
      </c>
      <c r="AH36" s="44">
        <v>11.71</v>
      </c>
      <c r="AI36" s="44">
        <v>11.55</v>
      </c>
      <c r="AJ36" s="44">
        <v>11.4</v>
      </c>
      <c r="AK36" s="44">
        <v>11.27</v>
      </c>
      <c r="AL36" s="44">
        <v>11.15</v>
      </c>
      <c r="AM36" s="44">
        <v>11.03</v>
      </c>
      <c r="AN36" s="44">
        <v>10.93</v>
      </c>
      <c r="AO36" s="44"/>
      <c r="AP36" s="44"/>
      <c r="AQ36" s="44"/>
      <c r="AR36" s="44"/>
      <c r="AS36" s="44"/>
      <c r="AT36" s="44"/>
      <c r="AU36" s="44"/>
      <c r="AV36" s="44"/>
      <c r="AW36" s="44"/>
    </row>
    <row r="37" spans="1:49" x14ac:dyDescent="0.2">
      <c r="A37" s="43">
        <v>26</v>
      </c>
      <c r="B37" s="44"/>
      <c r="C37" s="44"/>
      <c r="D37" s="44"/>
      <c r="E37" s="44"/>
      <c r="F37" s="44"/>
      <c r="G37" s="44"/>
      <c r="H37" s="44"/>
      <c r="I37" s="44"/>
      <c r="J37" s="44">
        <v>29.17</v>
      </c>
      <c r="K37" s="44">
        <v>26.72</v>
      </c>
      <c r="L37" s="44">
        <v>24.72</v>
      </c>
      <c r="M37" s="44">
        <v>23.06</v>
      </c>
      <c r="N37" s="44">
        <v>21.66</v>
      </c>
      <c r="O37" s="44">
        <v>20.46</v>
      </c>
      <c r="P37" s="44">
        <v>19.43</v>
      </c>
      <c r="Q37" s="44">
        <v>18.53</v>
      </c>
      <c r="R37" s="44">
        <v>17.73</v>
      </c>
      <c r="S37" s="44">
        <v>17.03</v>
      </c>
      <c r="T37" s="44">
        <v>16.41</v>
      </c>
      <c r="U37" s="44">
        <v>15.85</v>
      </c>
      <c r="V37" s="44">
        <v>15.35</v>
      </c>
      <c r="W37" s="44">
        <v>14.9</v>
      </c>
      <c r="X37" s="44">
        <v>14.49</v>
      </c>
      <c r="Y37" s="44">
        <v>14.12</v>
      </c>
      <c r="Z37" s="44">
        <v>13.78</v>
      </c>
      <c r="AA37" s="44">
        <v>13.46</v>
      </c>
      <c r="AB37" s="44">
        <v>13.18</v>
      </c>
      <c r="AC37" s="44">
        <v>12.92</v>
      </c>
      <c r="AD37" s="44">
        <v>12.68</v>
      </c>
      <c r="AE37" s="44">
        <v>12.46</v>
      </c>
      <c r="AF37" s="44">
        <v>12.26</v>
      </c>
      <c r="AG37" s="44">
        <v>12.07</v>
      </c>
      <c r="AH37" s="44">
        <v>11.9</v>
      </c>
      <c r="AI37" s="44">
        <v>11.74</v>
      </c>
      <c r="AJ37" s="44">
        <v>11.6</v>
      </c>
      <c r="AK37" s="44">
        <v>11.47</v>
      </c>
      <c r="AL37" s="44">
        <v>11.34</v>
      </c>
      <c r="AM37" s="44">
        <v>11.23</v>
      </c>
      <c r="AN37" s="44"/>
      <c r="AO37" s="44"/>
      <c r="AP37" s="44"/>
      <c r="AQ37" s="44"/>
      <c r="AR37" s="44"/>
      <c r="AS37" s="44"/>
      <c r="AT37" s="44"/>
      <c r="AU37" s="44"/>
      <c r="AV37" s="44"/>
      <c r="AW37" s="44"/>
    </row>
    <row r="38" spans="1:49" x14ac:dyDescent="0.2">
      <c r="A38" s="43">
        <v>27</v>
      </c>
      <c r="B38" s="44"/>
      <c r="C38" s="44"/>
      <c r="D38" s="44"/>
      <c r="E38" s="44"/>
      <c r="F38" s="44"/>
      <c r="G38" s="44"/>
      <c r="H38" s="44"/>
      <c r="I38" s="44"/>
      <c r="J38" s="44">
        <v>29.59</v>
      </c>
      <c r="K38" s="44">
        <v>27.11</v>
      </c>
      <c r="L38" s="44">
        <v>25.08</v>
      </c>
      <c r="M38" s="44">
        <v>23.39</v>
      </c>
      <c r="N38" s="44">
        <v>21.97</v>
      </c>
      <c r="O38" s="44">
        <v>20.76</v>
      </c>
      <c r="P38" s="44">
        <v>19.71</v>
      </c>
      <c r="Q38" s="44">
        <v>18.8</v>
      </c>
      <c r="R38" s="44">
        <v>18</v>
      </c>
      <c r="S38" s="44">
        <v>17.29</v>
      </c>
      <c r="T38" s="44">
        <v>16.649999999999999</v>
      </c>
      <c r="U38" s="44">
        <v>16.09</v>
      </c>
      <c r="V38" s="44">
        <v>15.58</v>
      </c>
      <c r="W38" s="44">
        <v>15.12</v>
      </c>
      <c r="X38" s="44">
        <v>14.71</v>
      </c>
      <c r="Y38" s="44">
        <v>14.33</v>
      </c>
      <c r="Z38" s="44">
        <v>13.99</v>
      </c>
      <c r="AA38" s="44">
        <v>13.67</v>
      </c>
      <c r="AB38" s="44">
        <v>13.39</v>
      </c>
      <c r="AC38" s="44">
        <v>13.12</v>
      </c>
      <c r="AD38" s="44">
        <v>12.88</v>
      </c>
      <c r="AE38" s="44">
        <v>12.66</v>
      </c>
      <c r="AF38" s="44">
        <v>12.46</v>
      </c>
      <c r="AG38" s="44">
        <v>12.27</v>
      </c>
      <c r="AH38" s="44">
        <v>12.1</v>
      </c>
      <c r="AI38" s="44">
        <v>11.94</v>
      </c>
      <c r="AJ38" s="44">
        <v>11.8</v>
      </c>
      <c r="AK38" s="44">
        <v>11.67</v>
      </c>
      <c r="AL38" s="44">
        <v>11.54</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v>30.02</v>
      </c>
      <c r="K39" s="44">
        <v>27.5</v>
      </c>
      <c r="L39" s="44">
        <v>25.44</v>
      </c>
      <c r="M39" s="44">
        <v>23.73</v>
      </c>
      <c r="N39" s="44">
        <v>22.29</v>
      </c>
      <c r="O39" s="44">
        <v>21.06</v>
      </c>
      <c r="P39" s="44">
        <v>20</v>
      </c>
      <c r="Q39" s="44">
        <v>19.07</v>
      </c>
      <c r="R39" s="44">
        <v>18.260000000000002</v>
      </c>
      <c r="S39" s="44">
        <v>17.54</v>
      </c>
      <c r="T39" s="44">
        <v>16.899999999999999</v>
      </c>
      <c r="U39" s="44">
        <v>16.329999999999998</v>
      </c>
      <c r="V39" s="44">
        <v>15.82</v>
      </c>
      <c r="W39" s="44">
        <v>15.35</v>
      </c>
      <c r="X39" s="44">
        <v>14.93</v>
      </c>
      <c r="Y39" s="44">
        <v>14.55</v>
      </c>
      <c r="Z39" s="44">
        <v>14.2</v>
      </c>
      <c r="AA39" s="44">
        <v>13.89</v>
      </c>
      <c r="AB39" s="44">
        <v>13.6</v>
      </c>
      <c r="AC39" s="44">
        <v>13.33</v>
      </c>
      <c r="AD39" s="44">
        <v>13.09</v>
      </c>
      <c r="AE39" s="44">
        <v>12.87</v>
      </c>
      <c r="AF39" s="44">
        <v>12.67</v>
      </c>
      <c r="AG39" s="44">
        <v>12.48</v>
      </c>
      <c r="AH39" s="44">
        <v>12.31</v>
      </c>
      <c r="AI39" s="44">
        <v>12.15</v>
      </c>
      <c r="AJ39" s="44">
        <v>12.01</v>
      </c>
      <c r="AK39" s="44">
        <v>11.88</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v>30.45</v>
      </c>
      <c r="K40" s="44">
        <v>27.9</v>
      </c>
      <c r="L40" s="44">
        <v>25.81</v>
      </c>
      <c r="M40" s="44">
        <v>24.08</v>
      </c>
      <c r="N40" s="44">
        <v>22.62</v>
      </c>
      <c r="O40" s="44">
        <v>21.37</v>
      </c>
      <c r="P40" s="44">
        <v>20.29</v>
      </c>
      <c r="Q40" s="44">
        <v>19.36</v>
      </c>
      <c r="R40" s="44">
        <v>18.53</v>
      </c>
      <c r="S40" s="44">
        <v>17.8</v>
      </c>
      <c r="T40" s="44">
        <v>17.16</v>
      </c>
      <c r="U40" s="44">
        <v>16.579999999999998</v>
      </c>
      <c r="V40" s="44">
        <v>16.059999999999999</v>
      </c>
      <c r="W40" s="44">
        <v>15.59</v>
      </c>
      <c r="X40" s="44">
        <v>15.16</v>
      </c>
      <c r="Y40" s="44">
        <v>14.78</v>
      </c>
      <c r="Z40" s="44">
        <v>14.43</v>
      </c>
      <c r="AA40" s="44">
        <v>14.11</v>
      </c>
      <c r="AB40" s="44">
        <v>13.82</v>
      </c>
      <c r="AC40" s="44">
        <v>13.55</v>
      </c>
      <c r="AD40" s="44">
        <v>13.31</v>
      </c>
      <c r="AE40" s="44">
        <v>13.09</v>
      </c>
      <c r="AF40" s="44">
        <v>12.88</v>
      </c>
      <c r="AG40" s="44">
        <v>12.7</v>
      </c>
      <c r="AH40" s="44">
        <v>12.53</v>
      </c>
      <c r="AI40" s="44">
        <v>12.37</v>
      </c>
      <c r="AJ40" s="44">
        <v>12.22</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v>30.89</v>
      </c>
      <c r="K41" s="44">
        <v>28.3</v>
      </c>
      <c r="L41" s="44">
        <v>26.19</v>
      </c>
      <c r="M41" s="44">
        <v>24.43</v>
      </c>
      <c r="N41" s="44">
        <v>22.95</v>
      </c>
      <c r="O41" s="44">
        <v>21.68</v>
      </c>
      <c r="P41" s="44">
        <v>20.59</v>
      </c>
      <c r="Q41" s="44">
        <v>19.64</v>
      </c>
      <c r="R41" s="44">
        <v>18.809999999999999</v>
      </c>
      <c r="S41" s="44">
        <v>18.07</v>
      </c>
      <c r="T41" s="44">
        <v>17.41</v>
      </c>
      <c r="U41" s="44">
        <v>16.829999999999998</v>
      </c>
      <c r="V41" s="44">
        <v>16.3</v>
      </c>
      <c r="W41" s="44">
        <v>15.83</v>
      </c>
      <c r="X41" s="44">
        <v>15.4</v>
      </c>
      <c r="Y41" s="44">
        <v>15.01</v>
      </c>
      <c r="Z41" s="44">
        <v>14.66</v>
      </c>
      <c r="AA41" s="44">
        <v>14.33</v>
      </c>
      <c r="AB41" s="44">
        <v>14.04</v>
      </c>
      <c r="AC41" s="44">
        <v>13.78</v>
      </c>
      <c r="AD41" s="44">
        <v>13.53</v>
      </c>
      <c r="AE41" s="44">
        <v>13.31</v>
      </c>
      <c r="AF41" s="44">
        <v>13.11</v>
      </c>
      <c r="AG41" s="44">
        <v>12.92</v>
      </c>
      <c r="AH41" s="44">
        <v>12.75</v>
      </c>
      <c r="AI41" s="44">
        <v>12.59</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v>31.34</v>
      </c>
      <c r="K42" s="44">
        <v>28.71</v>
      </c>
      <c r="L42" s="44">
        <v>26.57</v>
      </c>
      <c r="M42" s="44">
        <v>24.79</v>
      </c>
      <c r="N42" s="44">
        <v>23.28</v>
      </c>
      <c r="O42" s="44">
        <v>22</v>
      </c>
      <c r="P42" s="44">
        <v>20.9</v>
      </c>
      <c r="Q42" s="44">
        <v>19.93</v>
      </c>
      <c r="R42" s="44">
        <v>19.09</v>
      </c>
      <c r="S42" s="44">
        <v>18.34</v>
      </c>
      <c r="T42" s="44">
        <v>17.670000000000002</v>
      </c>
      <c r="U42" s="44">
        <v>17.079999999999998</v>
      </c>
      <c r="V42" s="44">
        <v>16.55</v>
      </c>
      <c r="W42" s="44">
        <v>16.07</v>
      </c>
      <c r="X42" s="44">
        <v>15.64</v>
      </c>
      <c r="Y42" s="44">
        <v>15.25</v>
      </c>
      <c r="Z42" s="44">
        <v>14.89</v>
      </c>
      <c r="AA42" s="44">
        <v>14.57</v>
      </c>
      <c r="AB42" s="44">
        <v>14.28</v>
      </c>
      <c r="AC42" s="44">
        <v>14.01</v>
      </c>
      <c r="AD42" s="44">
        <v>13.77</v>
      </c>
      <c r="AE42" s="44">
        <v>13.54</v>
      </c>
      <c r="AF42" s="44">
        <v>13.34</v>
      </c>
      <c r="AG42" s="44">
        <v>13.15</v>
      </c>
      <c r="AH42" s="44">
        <v>12.98</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v>31.79</v>
      </c>
      <c r="K43" s="44">
        <v>29.12</v>
      </c>
      <c r="L43" s="44">
        <v>26.95</v>
      </c>
      <c r="M43" s="44">
        <v>25.15</v>
      </c>
      <c r="N43" s="44">
        <v>23.62</v>
      </c>
      <c r="O43" s="44">
        <v>22.32</v>
      </c>
      <c r="P43" s="44">
        <v>21.2</v>
      </c>
      <c r="Q43" s="44">
        <v>20.23</v>
      </c>
      <c r="R43" s="44">
        <v>19.37</v>
      </c>
      <c r="S43" s="44">
        <v>18.61</v>
      </c>
      <c r="T43" s="44">
        <v>17.940000000000001</v>
      </c>
      <c r="U43" s="44">
        <v>17.34</v>
      </c>
      <c r="V43" s="44">
        <v>16.809999999999999</v>
      </c>
      <c r="W43" s="44">
        <v>16.32</v>
      </c>
      <c r="X43" s="44">
        <v>15.89</v>
      </c>
      <c r="Y43" s="44">
        <v>15.49</v>
      </c>
      <c r="Z43" s="44">
        <v>15.14</v>
      </c>
      <c r="AA43" s="44">
        <v>14.81</v>
      </c>
      <c r="AB43" s="44">
        <v>14.52</v>
      </c>
      <c r="AC43" s="44">
        <v>14.25</v>
      </c>
      <c r="AD43" s="44">
        <v>14.01</v>
      </c>
      <c r="AE43" s="44">
        <v>13.78</v>
      </c>
      <c r="AF43" s="44">
        <v>13.58</v>
      </c>
      <c r="AG43" s="44">
        <v>13.39</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v>32.24</v>
      </c>
      <c r="K44" s="44">
        <v>29.54</v>
      </c>
      <c r="L44" s="44">
        <v>27.34</v>
      </c>
      <c r="M44" s="44">
        <v>25.51</v>
      </c>
      <c r="N44" s="44">
        <v>23.97</v>
      </c>
      <c r="O44" s="44">
        <v>22.65</v>
      </c>
      <c r="P44" s="44">
        <v>21.51</v>
      </c>
      <c r="Q44" s="44">
        <v>20.53</v>
      </c>
      <c r="R44" s="44">
        <v>19.66</v>
      </c>
      <c r="S44" s="44">
        <v>18.89</v>
      </c>
      <c r="T44" s="44">
        <v>18.21</v>
      </c>
      <c r="U44" s="44">
        <v>17.61</v>
      </c>
      <c r="V44" s="44">
        <v>17.07</v>
      </c>
      <c r="W44" s="44">
        <v>16.579999999999998</v>
      </c>
      <c r="X44" s="44">
        <v>16.14</v>
      </c>
      <c r="Y44" s="44">
        <v>15.75</v>
      </c>
      <c r="Z44" s="44">
        <v>15.39</v>
      </c>
      <c r="AA44" s="44">
        <v>15.06</v>
      </c>
      <c r="AB44" s="44">
        <v>14.77</v>
      </c>
      <c r="AC44" s="44">
        <v>14.5</v>
      </c>
      <c r="AD44" s="44">
        <v>14.26</v>
      </c>
      <c r="AE44" s="44">
        <v>14.03</v>
      </c>
      <c r="AF44" s="44">
        <v>13.83</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v>32.700000000000003</v>
      </c>
      <c r="K45" s="44">
        <v>29.96</v>
      </c>
      <c r="L45" s="44">
        <v>27.73</v>
      </c>
      <c r="M45" s="44">
        <v>25.88</v>
      </c>
      <c r="N45" s="44">
        <v>24.31</v>
      </c>
      <c r="O45" s="44">
        <v>22.98</v>
      </c>
      <c r="P45" s="44">
        <v>21.83</v>
      </c>
      <c r="Q45" s="44">
        <v>20.83</v>
      </c>
      <c r="R45" s="44">
        <v>19.95</v>
      </c>
      <c r="S45" s="44">
        <v>19.18</v>
      </c>
      <c r="T45" s="44">
        <v>18.489999999999998</v>
      </c>
      <c r="U45" s="44">
        <v>17.88</v>
      </c>
      <c r="V45" s="44">
        <v>17.34</v>
      </c>
      <c r="W45" s="44">
        <v>16.850000000000001</v>
      </c>
      <c r="X45" s="44">
        <v>16.41</v>
      </c>
      <c r="Y45" s="44">
        <v>16.010000000000002</v>
      </c>
      <c r="Z45" s="44">
        <v>15.65</v>
      </c>
      <c r="AA45" s="44">
        <v>15.32</v>
      </c>
      <c r="AB45" s="44">
        <v>15.03</v>
      </c>
      <c r="AC45" s="44">
        <v>14.76</v>
      </c>
      <c r="AD45" s="44">
        <v>14.52</v>
      </c>
      <c r="AE45" s="44">
        <v>14.29</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v>33.17</v>
      </c>
      <c r="K46" s="44">
        <v>30.39</v>
      </c>
      <c r="L46" s="44">
        <v>28.13</v>
      </c>
      <c r="M46" s="44">
        <v>26.25</v>
      </c>
      <c r="N46" s="44">
        <v>24.67</v>
      </c>
      <c r="O46" s="44">
        <v>23.32</v>
      </c>
      <c r="P46" s="44">
        <v>22.15</v>
      </c>
      <c r="Q46" s="44">
        <v>21.14</v>
      </c>
      <c r="R46" s="44">
        <v>20.260000000000002</v>
      </c>
      <c r="S46" s="44">
        <v>19.48</v>
      </c>
      <c r="T46" s="44">
        <v>18.78</v>
      </c>
      <c r="U46" s="44">
        <v>18.170000000000002</v>
      </c>
      <c r="V46" s="44">
        <v>17.62</v>
      </c>
      <c r="W46" s="44">
        <v>17.12</v>
      </c>
      <c r="X46" s="44">
        <v>16.68</v>
      </c>
      <c r="Y46" s="44">
        <v>16.28</v>
      </c>
      <c r="Z46" s="44">
        <v>15.92</v>
      </c>
      <c r="AA46" s="44">
        <v>15.6</v>
      </c>
      <c r="AB46" s="44">
        <v>15.3</v>
      </c>
      <c r="AC46" s="44">
        <v>15.03</v>
      </c>
      <c r="AD46" s="44">
        <v>14.79</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v>33.64</v>
      </c>
      <c r="K47" s="44">
        <v>30.83</v>
      </c>
      <c r="L47" s="44">
        <v>28.54</v>
      </c>
      <c r="M47" s="44">
        <v>26.63</v>
      </c>
      <c r="N47" s="44">
        <v>25.03</v>
      </c>
      <c r="O47" s="44">
        <v>23.66</v>
      </c>
      <c r="P47" s="44">
        <v>22.49</v>
      </c>
      <c r="Q47" s="44">
        <v>21.46</v>
      </c>
      <c r="R47" s="44">
        <v>20.57</v>
      </c>
      <c r="S47" s="44">
        <v>19.78</v>
      </c>
      <c r="T47" s="44">
        <v>19.079999999999998</v>
      </c>
      <c r="U47" s="44">
        <v>18.46</v>
      </c>
      <c r="V47" s="44">
        <v>17.91</v>
      </c>
      <c r="W47" s="44">
        <v>17.41</v>
      </c>
      <c r="X47" s="44">
        <v>16.97</v>
      </c>
      <c r="Y47" s="44">
        <v>16.57</v>
      </c>
      <c r="Z47" s="44">
        <v>16.21</v>
      </c>
      <c r="AA47" s="44">
        <v>15.88</v>
      </c>
      <c r="AB47" s="44">
        <v>15.59</v>
      </c>
      <c r="AC47" s="44">
        <v>15.32</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v>34.119999999999997</v>
      </c>
      <c r="K48" s="44">
        <v>31.27</v>
      </c>
      <c r="L48" s="44">
        <v>28.95</v>
      </c>
      <c r="M48" s="44">
        <v>27.03</v>
      </c>
      <c r="N48" s="44">
        <v>25.4</v>
      </c>
      <c r="O48" s="44">
        <v>24.02</v>
      </c>
      <c r="P48" s="44">
        <v>22.83</v>
      </c>
      <c r="Q48" s="44">
        <v>21.8</v>
      </c>
      <c r="R48" s="44">
        <v>20.89</v>
      </c>
      <c r="S48" s="44">
        <v>20.100000000000001</v>
      </c>
      <c r="T48" s="44">
        <v>19.39</v>
      </c>
      <c r="U48" s="44">
        <v>18.77</v>
      </c>
      <c r="V48" s="44">
        <v>18.21</v>
      </c>
      <c r="W48" s="44">
        <v>17.72</v>
      </c>
      <c r="X48" s="44">
        <v>17.27</v>
      </c>
      <c r="Y48" s="44">
        <v>16.87</v>
      </c>
      <c r="Z48" s="44">
        <v>16.510000000000002</v>
      </c>
      <c r="AA48" s="44">
        <v>16.18</v>
      </c>
      <c r="AB48" s="44">
        <v>15.89</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v>34.619999999999997</v>
      </c>
      <c r="K49" s="44">
        <v>31.73</v>
      </c>
      <c r="L49" s="44">
        <v>29.38</v>
      </c>
      <c r="M49" s="44">
        <v>27.43</v>
      </c>
      <c r="N49" s="44">
        <v>25.79</v>
      </c>
      <c r="O49" s="44">
        <v>24.39</v>
      </c>
      <c r="P49" s="44">
        <v>23.18</v>
      </c>
      <c r="Q49" s="44">
        <v>22.14</v>
      </c>
      <c r="R49" s="44">
        <v>21.23</v>
      </c>
      <c r="S49" s="44">
        <v>20.43</v>
      </c>
      <c r="T49" s="44">
        <v>19.72</v>
      </c>
      <c r="U49" s="44">
        <v>19.09</v>
      </c>
      <c r="V49" s="44">
        <v>18.53</v>
      </c>
      <c r="W49" s="44">
        <v>18.04</v>
      </c>
      <c r="X49" s="44">
        <v>17.59</v>
      </c>
      <c r="Y49" s="44">
        <v>17.190000000000001</v>
      </c>
      <c r="Z49" s="44">
        <v>16.82</v>
      </c>
      <c r="AA49" s="44">
        <v>16.5</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v>35.119999999999997</v>
      </c>
      <c r="K50" s="44">
        <v>32.200000000000003</v>
      </c>
      <c r="L50" s="44">
        <v>29.82</v>
      </c>
      <c r="M50" s="44">
        <v>27.84</v>
      </c>
      <c r="N50" s="44">
        <v>26.18</v>
      </c>
      <c r="O50" s="44">
        <v>24.77</v>
      </c>
      <c r="P50" s="44">
        <v>23.55</v>
      </c>
      <c r="Q50" s="44">
        <v>22.5</v>
      </c>
      <c r="R50" s="44">
        <v>21.58</v>
      </c>
      <c r="S50" s="44">
        <v>20.77</v>
      </c>
      <c r="T50" s="44">
        <v>20.059999999999999</v>
      </c>
      <c r="U50" s="44">
        <v>19.43</v>
      </c>
      <c r="V50" s="44">
        <v>18.87</v>
      </c>
      <c r="W50" s="44">
        <v>18.37</v>
      </c>
      <c r="X50" s="44">
        <v>17.920000000000002</v>
      </c>
      <c r="Y50" s="44">
        <v>17.52</v>
      </c>
      <c r="Z50" s="44">
        <v>17.16</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v>35.64</v>
      </c>
      <c r="K51" s="44">
        <v>32.68</v>
      </c>
      <c r="L51" s="44">
        <v>30.27</v>
      </c>
      <c r="M51" s="44">
        <v>28.27</v>
      </c>
      <c r="N51" s="44">
        <v>26.59</v>
      </c>
      <c r="O51" s="44">
        <v>25.16</v>
      </c>
      <c r="P51" s="44">
        <v>23.94</v>
      </c>
      <c r="Q51" s="44">
        <v>22.88</v>
      </c>
      <c r="R51" s="44">
        <v>21.95</v>
      </c>
      <c r="S51" s="44">
        <v>21.14</v>
      </c>
      <c r="T51" s="44">
        <v>20.420000000000002</v>
      </c>
      <c r="U51" s="44">
        <v>19.79</v>
      </c>
      <c r="V51" s="44">
        <v>19.23</v>
      </c>
      <c r="W51" s="44">
        <v>18.73</v>
      </c>
      <c r="X51" s="44">
        <v>18.28</v>
      </c>
      <c r="Y51" s="44">
        <v>17.87</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v>36.18</v>
      </c>
      <c r="K52" s="44">
        <v>33.18</v>
      </c>
      <c r="L52" s="44">
        <v>30.74</v>
      </c>
      <c r="M52" s="44">
        <v>28.72</v>
      </c>
      <c r="N52" s="44">
        <v>27.02</v>
      </c>
      <c r="O52" s="44">
        <v>25.58</v>
      </c>
      <c r="P52" s="44">
        <v>24.34</v>
      </c>
      <c r="Q52" s="44">
        <v>23.27</v>
      </c>
      <c r="R52" s="44">
        <v>22.34</v>
      </c>
      <c r="S52" s="44">
        <v>21.52</v>
      </c>
      <c r="T52" s="44">
        <v>20.81</v>
      </c>
      <c r="U52" s="44">
        <v>20.170000000000002</v>
      </c>
      <c r="V52" s="44">
        <v>19.61</v>
      </c>
      <c r="W52" s="44">
        <v>19.100000000000001</v>
      </c>
      <c r="X52" s="44">
        <v>18.649999999999999</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v>36.729999999999997</v>
      </c>
      <c r="K53" s="44">
        <v>33.69</v>
      </c>
      <c r="L53" s="44">
        <v>31.23</v>
      </c>
      <c r="M53" s="44">
        <v>29.19</v>
      </c>
      <c r="N53" s="44">
        <v>27.47</v>
      </c>
      <c r="O53" s="44">
        <v>26.02</v>
      </c>
      <c r="P53" s="44">
        <v>24.77</v>
      </c>
      <c r="Q53" s="44">
        <v>23.69</v>
      </c>
      <c r="R53" s="44">
        <v>22.75</v>
      </c>
      <c r="S53" s="44">
        <v>21.93</v>
      </c>
      <c r="T53" s="44">
        <v>21.21</v>
      </c>
      <c r="U53" s="44">
        <v>20.57</v>
      </c>
      <c r="V53" s="44">
        <v>20</v>
      </c>
      <c r="W53" s="44">
        <v>19.489999999999998</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v>37.299999999999997</v>
      </c>
      <c r="K54" s="44">
        <v>34.229999999999997</v>
      </c>
      <c r="L54" s="44">
        <v>31.73</v>
      </c>
      <c r="M54" s="44">
        <v>29.67</v>
      </c>
      <c r="N54" s="44">
        <v>27.94</v>
      </c>
      <c r="O54" s="44">
        <v>26.47</v>
      </c>
      <c r="P54" s="44">
        <v>25.22</v>
      </c>
      <c r="Q54" s="44">
        <v>24.13</v>
      </c>
      <c r="R54" s="44">
        <v>23.19</v>
      </c>
      <c r="S54" s="44">
        <v>22.36</v>
      </c>
      <c r="T54" s="44">
        <v>21.64</v>
      </c>
      <c r="U54" s="44">
        <v>20.99</v>
      </c>
      <c r="V54" s="44">
        <v>20.420000000000002</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v>37.89</v>
      </c>
      <c r="K55" s="44">
        <v>34.79</v>
      </c>
      <c r="L55" s="44">
        <v>32.26</v>
      </c>
      <c r="M55" s="44">
        <v>30.18</v>
      </c>
      <c r="N55" s="44">
        <v>28.43</v>
      </c>
      <c r="O55" s="44">
        <v>26.95</v>
      </c>
      <c r="P55" s="44">
        <v>25.69</v>
      </c>
      <c r="Q55" s="44">
        <v>24.6</v>
      </c>
      <c r="R55" s="44">
        <v>23.65</v>
      </c>
      <c r="S55" s="44">
        <v>22.82</v>
      </c>
      <c r="T55" s="44">
        <v>22.09</v>
      </c>
      <c r="U55" s="44">
        <v>21.44</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v>38.51</v>
      </c>
      <c r="K56" s="44">
        <v>35.369999999999997</v>
      </c>
      <c r="L56" s="44">
        <v>32.83</v>
      </c>
      <c r="M56" s="44">
        <v>30.72</v>
      </c>
      <c r="N56" s="44">
        <v>28.96</v>
      </c>
      <c r="O56" s="44">
        <v>27.47</v>
      </c>
      <c r="P56" s="44">
        <v>26.19</v>
      </c>
      <c r="Q56" s="44">
        <v>25.09</v>
      </c>
      <c r="R56" s="44">
        <v>24.14</v>
      </c>
      <c r="S56" s="44">
        <v>23.3</v>
      </c>
      <c r="T56" s="44">
        <v>22.56</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v>39.159999999999997</v>
      </c>
      <c r="K57" s="44">
        <v>35.99</v>
      </c>
      <c r="L57" s="44">
        <v>33.409999999999997</v>
      </c>
      <c r="M57" s="44">
        <v>31.29</v>
      </c>
      <c r="N57" s="44">
        <v>29.51</v>
      </c>
      <c r="O57" s="44">
        <v>28.01</v>
      </c>
      <c r="P57" s="44">
        <v>26.73</v>
      </c>
      <c r="Q57" s="44">
        <v>25.62</v>
      </c>
      <c r="R57" s="44">
        <v>24.65</v>
      </c>
      <c r="S57" s="44">
        <v>23.81</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v>39.83</v>
      </c>
      <c r="K58" s="44">
        <v>36.630000000000003</v>
      </c>
      <c r="L58" s="44">
        <v>34.03</v>
      </c>
      <c r="M58" s="44">
        <v>31.89</v>
      </c>
      <c r="N58" s="44">
        <v>30.1</v>
      </c>
      <c r="O58" s="44">
        <v>28.58</v>
      </c>
      <c r="P58" s="44">
        <v>27.28</v>
      </c>
      <c r="Q58" s="44">
        <v>26.16</v>
      </c>
      <c r="R58" s="44">
        <v>25.19</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v>40.54</v>
      </c>
      <c r="K59" s="44">
        <v>37.299999999999997</v>
      </c>
      <c r="L59" s="44">
        <v>34.68</v>
      </c>
      <c r="M59" s="44">
        <v>32.520000000000003</v>
      </c>
      <c r="N59" s="44">
        <v>30.71</v>
      </c>
      <c r="O59" s="44">
        <v>29.18</v>
      </c>
      <c r="P59" s="44">
        <v>27.87</v>
      </c>
      <c r="Q59" s="44">
        <v>26.74</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v>41.29</v>
      </c>
      <c r="K60" s="44">
        <v>38.020000000000003</v>
      </c>
      <c r="L60" s="44">
        <v>35.369999999999997</v>
      </c>
      <c r="M60" s="44">
        <v>33.19</v>
      </c>
      <c r="N60" s="44">
        <v>31.36</v>
      </c>
      <c r="O60" s="44">
        <v>29.81</v>
      </c>
      <c r="P60" s="44">
        <v>28.49</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v>42.09</v>
      </c>
      <c r="K61" s="44">
        <v>38.78</v>
      </c>
      <c r="L61" s="44">
        <v>36.11</v>
      </c>
      <c r="M61" s="44">
        <v>33.9</v>
      </c>
      <c r="N61" s="44">
        <v>32.049999999999997</v>
      </c>
      <c r="O61" s="44">
        <v>30.48</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v>42.91</v>
      </c>
      <c r="K62" s="44">
        <v>39.57</v>
      </c>
      <c r="L62" s="44">
        <v>36.86</v>
      </c>
      <c r="M62" s="44">
        <v>34.619999999999997</v>
      </c>
      <c r="N62" s="44">
        <v>32.75</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v>43.76</v>
      </c>
      <c r="K63" s="44">
        <v>40.369999999999997</v>
      </c>
      <c r="L63" s="44">
        <v>37.619999999999997</v>
      </c>
      <c r="M63" s="44">
        <v>35.35</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v>44.62</v>
      </c>
      <c r="K64" s="44">
        <v>41.19</v>
      </c>
      <c r="L64" s="44">
        <v>38.4</v>
      </c>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v>45.5</v>
      </c>
      <c r="K65" s="44">
        <v>42.02</v>
      </c>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v>46.4</v>
      </c>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NcLHMLd5rgLwUcOlG/fYfYUUeaT4hlF1m/DY9U64cGL1YU4ixyoc2g0yhXw4RAbAuG4xsf9uZsZGh5KZDJip/A==" saltValue="bwD1AuQzAT0t8XMVYD0kGw==" spinCount="100000" sheet="1" objects="1" scenarios="1"/>
  <conditionalFormatting sqref="A6:A21">
    <cfRule type="expression" dxfId="119" priority="1" stopIfTrue="1">
      <formula>MOD(ROW(),2)=0</formula>
    </cfRule>
    <cfRule type="expression" dxfId="118" priority="2" stopIfTrue="1">
      <formula>MOD(ROW(),2)&lt;&gt;0</formula>
    </cfRule>
  </conditionalFormatting>
  <conditionalFormatting sqref="A26:A74">
    <cfRule type="expression" dxfId="117" priority="5" stopIfTrue="1">
      <formula>MOD(ROW(),2)=0</formula>
    </cfRule>
    <cfRule type="expression" dxfId="116" priority="6" stopIfTrue="1">
      <formula>MOD(ROW(),2)&lt;&gt;0</formula>
    </cfRule>
  </conditionalFormatting>
  <conditionalFormatting sqref="B6:M21">
    <cfRule type="expression" dxfId="115" priority="3" stopIfTrue="1">
      <formula>MOD(ROW(),2)=0</formula>
    </cfRule>
    <cfRule type="expression" dxfId="114" priority="4" stopIfTrue="1">
      <formula>MOD(ROW(),2)&lt;&gt;0</formula>
    </cfRule>
  </conditionalFormatting>
  <conditionalFormatting sqref="B26:AW74">
    <cfRule type="expression" dxfId="113" priority="7" stopIfTrue="1">
      <formula>MOD(ROW(),2)=0</formula>
    </cfRule>
    <cfRule type="expression" dxfId="112" priority="8" stopIfTrue="1">
      <formula>MOD(ROW(),2)&lt;&gt;0</formula>
    </cfRule>
  </conditionalFormatting>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D3689-F2BF-4412-8460-EC56694FC5DB}">
  <sheetPr codeName="Sheet55"/>
  <dimension ref="A1:AW74"/>
  <sheetViews>
    <sheetView showGridLines="0" workbookViewId="0">
      <selection activeCell="A6" sqref="A6"/>
    </sheetView>
  </sheetViews>
  <sheetFormatPr defaultRowHeight="12.75" x14ac:dyDescent="0.2"/>
  <cols>
    <col min="1" max="1" width="31.85546875" customWidth="1"/>
    <col min="2" max="49" width="13.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x-707</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317</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322</v>
      </c>
      <c r="C10" s="47"/>
      <c r="D10" s="47"/>
      <c r="E10" s="47"/>
      <c r="F10" s="47"/>
      <c r="G10" s="47"/>
      <c r="H10" s="47"/>
      <c r="I10" s="47"/>
      <c r="J10" s="47"/>
      <c r="K10" s="47"/>
      <c r="L10" s="47"/>
      <c r="M10" s="47"/>
    </row>
    <row r="11" spans="1:13" x14ac:dyDescent="0.2">
      <c r="A11" s="40" t="s">
        <v>151</v>
      </c>
      <c r="B11" s="47" t="s">
        <v>165</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707</v>
      </c>
      <c r="C14" s="47"/>
      <c r="D14" s="47"/>
      <c r="E14" s="47"/>
      <c r="F14" s="47"/>
      <c r="G14" s="47"/>
      <c r="H14" s="47"/>
      <c r="I14" s="47"/>
      <c r="J14" s="47"/>
      <c r="K14" s="47"/>
      <c r="L14" s="47"/>
      <c r="M14" s="47"/>
    </row>
    <row r="15" spans="1:13" x14ac:dyDescent="0.2">
      <c r="A15" s="40" t="s">
        <v>365</v>
      </c>
      <c r="B15" s="47" t="s">
        <v>323</v>
      </c>
      <c r="C15" s="47"/>
      <c r="D15" s="47"/>
      <c r="E15" s="47"/>
      <c r="F15" s="47"/>
      <c r="G15" s="47"/>
      <c r="H15" s="47"/>
      <c r="I15" s="47"/>
      <c r="J15" s="47"/>
      <c r="K15" s="47"/>
      <c r="L15" s="47"/>
      <c r="M15" s="47"/>
    </row>
    <row r="16" spans="1:13" x14ac:dyDescent="0.2">
      <c r="A16" s="40" t="s">
        <v>156</v>
      </c>
      <c r="B16" s="47" t="s">
        <v>324</v>
      </c>
      <c r="C16" s="47"/>
      <c r="D16" s="47"/>
      <c r="E16" s="47"/>
      <c r="F16" s="47"/>
      <c r="G16" s="47"/>
      <c r="H16" s="47"/>
      <c r="I16" s="47"/>
      <c r="J16" s="47"/>
      <c r="K16" s="47"/>
      <c r="L16" s="47"/>
      <c r="M16" s="47"/>
    </row>
    <row r="17" spans="1:49" x14ac:dyDescent="0.2">
      <c r="A17" s="41" t="s">
        <v>366</v>
      </c>
      <c r="B17" s="47"/>
      <c r="C17" s="47"/>
      <c r="D17" s="47"/>
      <c r="E17" s="47"/>
      <c r="F17" s="47"/>
      <c r="G17" s="47"/>
      <c r="H17" s="47"/>
      <c r="I17" s="47"/>
      <c r="J17" s="47"/>
      <c r="K17" s="47"/>
      <c r="L17" s="47"/>
      <c r="M17" s="47"/>
    </row>
    <row r="18" spans="1:49" x14ac:dyDescent="0.2">
      <c r="A18" s="40" t="s">
        <v>158</v>
      </c>
      <c r="B18" s="48">
        <v>45195</v>
      </c>
      <c r="C18" s="48"/>
      <c r="D18" s="48"/>
      <c r="E18" s="48"/>
      <c r="F18" s="48"/>
      <c r="G18" s="48"/>
      <c r="H18" s="48"/>
      <c r="I18" s="48"/>
      <c r="J18" s="48"/>
      <c r="K18" s="48"/>
      <c r="L18" s="48"/>
      <c r="M18" s="48"/>
    </row>
    <row r="19" spans="1:49" x14ac:dyDescent="0.2">
      <c r="A19" s="40" t="s">
        <v>159</v>
      </c>
      <c r="B19" s="48">
        <v>45218</v>
      </c>
      <c r="C19" s="48"/>
      <c r="D19" s="48"/>
      <c r="E19" s="48"/>
      <c r="F19" s="48"/>
      <c r="G19" s="48"/>
      <c r="H19" s="48"/>
      <c r="I19" s="48"/>
      <c r="J19" s="48"/>
      <c r="K19" s="48"/>
      <c r="L19" s="48"/>
      <c r="M19" s="48"/>
    </row>
    <row r="20" spans="1:49" x14ac:dyDescent="0.2">
      <c r="A20" s="40" t="s">
        <v>160</v>
      </c>
      <c r="B20" s="47" t="s">
        <v>169</v>
      </c>
      <c r="C20" s="47"/>
      <c r="D20" s="47"/>
      <c r="E20" s="47"/>
      <c r="F20" s="47"/>
      <c r="G20" s="47"/>
      <c r="H20" s="47"/>
      <c r="I20" s="47"/>
      <c r="J20" s="47"/>
      <c r="K20" s="47"/>
      <c r="L20" s="47"/>
      <c r="M20" s="47"/>
    </row>
    <row r="21" spans="1:49" x14ac:dyDescent="0.2">
      <c r="A21" s="40" t="s">
        <v>367</v>
      </c>
      <c r="B21" s="47"/>
      <c r="C21" s="47"/>
      <c r="D21" s="47"/>
      <c r="E21" s="47"/>
      <c r="F21" s="47"/>
      <c r="G21" s="47"/>
      <c r="H21" s="47"/>
      <c r="I21" s="47"/>
      <c r="J21" s="47"/>
      <c r="K21" s="47"/>
      <c r="L21" s="47"/>
      <c r="M21" s="47"/>
    </row>
    <row r="23" spans="1:49" x14ac:dyDescent="0.2">
      <c r="A23" s="23" t="str">
        <f>HYPERLINK("#'Factor List'!A1", "Back to Factor List")</f>
        <v>Back to Factor List</v>
      </c>
      <c r="B23" s="23" t="str">
        <f>HYPERLINK("#'Assumptions'!A1", "Assumptions")</f>
        <v>Assumptions</v>
      </c>
    </row>
    <row r="26" spans="1:49" s="56" customFormat="1" ht="38.25" x14ac:dyDescent="0.2">
      <c r="A26" s="55" t="s">
        <v>368</v>
      </c>
      <c r="B26" s="55" t="s">
        <v>520</v>
      </c>
      <c r="C26" s="55" t="s">
        <v>521</v>
      </c>
      <c r="D26" s="55" t="s">
        <v>522</v>
      </c>
      <c r="E26" s="55" t="s">
        <v>523</v>
      </c>
      <c r="F26" s="55" t="s">
        <v>524</v>
      </c>
      <c r="G26" s="55" t="s">
        <v>525</v>
      </c>
      <c r="H26" s="55" t="s">
        <v>526</v>
      </c>
      <c r="I26" s="55" t="s">
        <v>527</v>
      </c>
      <c r="J26" s="55" t="s">
        <v>528</v>
      </c>
      <c r="K26" s="55" t="s">
        <v>529</v>
      </c>
      <c r="L26" s="55" t="s">
        <v>530</v>
      </c>
      <c r="M26" s="55" t="s">
        <v>531</v>
      </c>
      <c r="N26" s="55" t="s">
        <v>532</v>
      </c>
      <c r="O26" s="55" t="s">
        <v>533</v>
      </c>
      <c r="P26" s="55" t="s">
        <v>534</v>
      </c>
      <c r="Q26" s="55" t="s">
        <v>535</v>
      </c>
      <c r="R26" s="55" t="s">
        <v>536</v>
      </c>
      <c r="S26" s="55" t="s">
        <v>537</v>
      </c>
      <c r="T26" s="55" t="s">
        <v>538</v>
      </c>
      <c r="U26" s="55" t="s">
        <v>539</v>
      </c>
      <c r="V26" s="55" t="s">
        <v>540</v>
      </c>
      <c r="W26" s="55" t="s">
        <v>541</v>
      </c>
      <c r="X26" s="55" t="s">
        <v>542</v>
      </c>
      <c r="Y26" s="55" t="s">
        <v>543</v>
      </c>
      <c r="Z26" s="55" t="s">
        <v>544</v>
      </c>
      <c r="AA26" s="55" t="s">
        <v>545</v>
      </c>
      <c r="AB26" s="55" t="s">
        <v>546</v>
      </c>
      <c r="AC26" s="55" t="s">
        <v>547</v>
      </c>
      <c r="AD26" s="55" t="s">
        <v>548</v>
      </c>
      <c r="AE26" s="55" t="s">
        <v>549</v>
      </c>
      <c r="AF26" s="55" t="s">
        <v>550</v>
      </c>
      <c r="AG26" s="55" t="s">
        <v>551</v>
      </c>
      <c r="AH26" s="55" t="s">
        <v>552</v>
      </c>
      <c r="AI26" s="55" t="s">
        <v>553</v>
      </c>
      <c r="AJ26" s="55" t="s">
        <v>554</v>
      </c>
      <c r="AK26" s="55" t="s">
        <v>555</v>
      </c>
      <c r="AL26" s="55" t="s">
        <v>556</v>
      </c>
      <c r="AM26" s="55" t="s">
        <v>557</v>
      </c>
      <c r="AN26" s="55" t="s">
        <v>558</v>
      </c>
      <c r="AO26" s="55" t="s">
        <v>559</v>
      </c>
      <c r="AP26" s="55" t="s">
        <v>560</v>
      </c>
      <c r="AQ26" s="55" t="s">
        <v>561</v>
      </c>
      <c r="AR26" s="55" t="s">
        <v>562</v>
      </c>
      <c r="AS26" s="55" t="s">
        <v>563</v>
      </c>
      <c r="AT26" s="55" t="s">
        <v>564</v>
      </c>
      <c r="AU26" s="55" t="s">
        <v>565</v>
      </c>
      <c r="AV26" s="55" t="s">
        <v>566</v>
      </c>
      <c r="AW26" s="55" t="s">
        <v>567</v>
      </c>
    </row>
    <row r="27" spans="1:49" x14ac:dyDescent="0.2">
      <c r="A27" s="43">
        <v>16</v>
      </c>
      <c r="B27" s="44"/>
      <c r="C27" s="44"/>
      <c r="D27" s="44"/>
      <c r="E27" s="44"/>
      <c r="F27" s="44"/>
      <c r="G27" s="44"/>
      <c r="H27" s="44"/>
      <c r="I27" s="44"/>
      <c r="J27" s="44">
        <v>27.21</v>
      </c>
      <c r="K27" s="44">
        <v>24.92</v>
      </c>
      <c r="L27" s="44">
        <v>23.05</v>
      </c>
      <c r="M27" s="44">
        <v>21.5</v>
      </c>
      <c r="N27" s="44">
        <v>20.18</v>
      </c>
      <c r="O27" s="44">
        <v>19.059999999999999</v>
      </c>
      <c r="P27" s="44">
        <v>18.09</v>
      </c>
      <c r="Q27" s="44">
        <v>17.25</v>
      </c>
      <c r="R27" s="44">
        <v>16.510000000000002</v>
      </c>
      <c r="S27" s="44">
        <v>15.85</v>
      </c>
      <c r="T27" s="44">
        <v>15.27</v>
      </c>
      <c r="U27" s="44">
        <v>14.74</v>
      </c>
      <c r="V27" s="44">
        <v>14.27</v>
      </c>
      <c r="W27" s="44">
        <v>13.84</v>
      </c>
      <c r="X27" s="44">
        <v>13.46</v>
      </c>
      <c r="Y27" s="44">
        <v>13.11</v>
      </c>
      <c r="Z27" s="44">
        <v>12.78</v>
      </c>
      <c r="AA27" s="44">
        <v>12.49</v>
      </c>
      <c r="AB27" s="44">
        <v>12.21</v>
      </c>
      <c r="AC27" s="44">
        <v>11.96</v>
      </c>
      <c r="AD27" s="44">
        <v>11.73</v>
      </c>
      <c r="AE27" s="44">
        <v>11.52</v>
      </c>
      <c r="AF27" s="44">
        <v>11.32</v>
      </c>
      <c r="AG27" s="44">
        <v>11.13</v>
      </c>
      <c r="AH27" s="44">
        <v>10.96</v>
      </c>
      <c r="AI27" s="44">
        <v>10.8</v>
      </c>
      <c r="AJ27" s="44">
        <v>10.65</v>
      </c>
      <c r="AK27" s="44">
        <v>10.51</v>
      </c>
      <c r="AL27" s="44">
        <v>10.38</v>
      </c>
      <c r="AM27" s="44">
        <v>10.26</v>
      </c>
      <c r="AN27" s="44">
        <v>10.15</v>
      </c>
      <c r="AO27" s="44">
        <v>10.050000000000001</v>
      </c>
      <c r="AP27" s="44">
        <v>9.9499999999999993</v>
      </c>
      <c r="AQ27" s="44">
        <v>9.86</v>
      </c>
      <c r="AR27" s="44">
        <v>9.77</v>
      </c>
      <c r="AS27" s="44">
        <v>9.69</v>
      </c>
      <c r="AT27" s="44">
        <v>9.6199999999999992</v>
      </c>
      <c r="AU27" s="44">
        <v>9.5500000000000007</v>
      </c>
      <c r="AV27" s="44">
        <v>9.49</v>
      </c>
      <c r="AW27" s="44">
        <v>9.43</v>
      </c>
    </row>
    <row r="28" spans="1:49" x14ac:dyDescent="0.2">
      <c r="A28" s="43">
        <v>17</v>
      </c>
      <c r="B28" s="44"/>
      <c r="C28" s="44"/>
      <c r="D28" s="44"/>
      <c r="E28" s="44"/>
      <c r="F28" s="44"/>
      <c r="G28" s="44"/>
      <c r="H28" s="44"/>
      <c r="I28" s="44"/>
      <c r="J28" s="44">
        <v>27.67</v>
      </c>
      <c r="K28" s="44">
        <v>25.34</v>
      </c>
      <c r="L28" s="44">
        <v>23.43</v>
      </c>
      <c r="M28" s="44">
        <v>21.85</v>
      </c>
      <c r="N28" s="44">
        <v>20.52</v>
      </c>
      <c r="O28" s="44">
        <v>19.38</v>
      </c>
      <c r="P28" s="44">
        <v>18.399999999999999</v>
      </c>
      <c r="Q28" s="44">
        <v>17.54</v>
      </c>
      <c r="R28" s="44">
        <v>16.79</v>
      </c>
      <c r="S28" s="44">
        <v>16.12</v>
      </c>
      <c r="T28" s="44">
        <v>15.52</v>
      </c>
      <c r="U28" s="44">
        <v>14.99</v>
      </c>
      <c r="V28" s="44">
        <v>14.51</v>
      </c>
      <c r="W28" s="44">
        <v>14.08</v>
      </c>
      <c r="X28" s="44">
        <v>13.69</v>
      </c>
      <c r="Y28" s="44">
        <v>13.33</v>
      </c>
      <c r="Z28" s="44">
        <v>13</v>
      </c>
      <c r="AA28" s="44">
        <v>12.7</v>
      </c>
      <c r="AB28" s="44">
        <v>12.42</v>
      </c>
      <c r="AC28" s="44">
        <v>12.17</v>
      </c>
      <c r="AD28" s="44">
        <v>11.93</v>
      </c>
      <c r="AE28" s="44">
        <v>11.72</v>
      </c>
      <c r="AF28" s="44">
        <v>11.51</v>
      </c>
      <c r="AG28" s="44">
        <v>11.33</v>
      </c>
      <c r="AH28" s="44">
        <v>11.15</v>
      </c>
      <c r="AI28" s="44">
        <v>10.99</v>
      </c>
      <c r="AJ28" s="44">
        <v>10.84</v>
      </c>
      <c r="AK28" s="44">
        <v>10.7</v>
      </c>
      <c r="AL28" s="44">
        <v>10.57</v>
      </c>
      <c r="AM28" s="44">
        <v>10.45</v>
      </c>
      <c r="AN28" s="44">
        <v>10.33</v>
      </c>
      <c r="AO28" s="44">
        <v>10.23</v>
      </c>
      <c r="AP28" s="44">
        <v>10.130000000000001</v>
      </c>
      <c r="AQ28" s="44">
        <v>10.039999999999999</v>
      </c>
      <c r="AR28" s="44">
        <v>9.9499999999999993</v>
      </c>
      <c r="AS28" s="44">
        <v>9.8699999999999992</v>
      </c>
      <c r="AT28" s="44">
        <v>9.8000000000000007</v>
      </c>
      <c r="AU28" s="44">
        <v>9.73</v>
      </c>
      <c r="AV28" s="44">
        <v>9.67</v>
      </c>
      <c r="AW28" s="44"/>
    </row>
    <row r="29" spans="1:49" x14ac:dyDescent="0.2">
      <c r="A29" s="43">
        <v>18</v>
      </c>
      <c r="B29" s="44"/>
      <c r="C29" s="44"/>
      <c r="D29" s="44"/>
      <c r="E29" s="44"/>
      <c r="F29" s="44"/>
      <c r="G29" s="44"/>
      <c r="H29" s="44"/>
      <c r="I29" s="44"/>
      <c r="J29" s="44">
        <v>28.18</v>
      </c>
      <c r="K29" s="44">
        <v>25.81</v>
      </c>
      <c r="L29" s="44">
        <v>23.87</v>
      </c>
      <c r="M29" s="44">
        <v>22.26</v>
      </c>
      <c r="N29" s="44">
        <v>20.9</v>
      </c>
      <c r="O29" s="44">
        <v>19.739999999999998</v>
      </c>
      <c r="P29" s="44">
        <v>18.739999999999998</v>
      </c>
      <c r="Q29" s="44">
        <v>17.87</v>
      </c>
      <c r="R29" s="44">
        <v>17.100000000000001</v>
      </c>
      <c r="S29" s="44">
        <v>16.420000000000002</v>
      </c>
      <c r="T29" s="44">
        <v>15.82</v>
      </c>
      <c r="U29" s="44">
        <v>15.28</v>
      </c>
      <c r="V29" s="44">
        <v>14.79</v>
      </c>
      <c r="W29" s="44">
        <v>14.35</v>
      </c>
      <c r="X29" s="44">
        <v>13.95</v>
      </c>
      <c r="Y29" s="44">
        <v>13.58</v>
      </c>
      <c r="Z29" s="44">
        <v>13.25</v>
      </c>
      <c r="AA29" s="44">
        <v>12.94</v>
      </c>
      <c r="AB29" s="44">
        <v>12.66</v>
      </c>
      <c r="AC29" s="44">
        <v>12.4</v>
      </c>
      <c r="AD29" s="44">
        <v>12.16</v>
      </c>
      <c r="AE29" s="44">
        <v>11.94</v>
      </c>
      <c r="AF29" s="44">
        <v>11.74</v>
      </c>
      <c r="AG29" s="44">
        <v>11.55</v>
      </c>
      <c r="AH29" s="44">
        <v>11.37</v>
      </c>
      <c r="AI29" s="44">
        <v>11.2</v>
      </c>
      <c r="AJ29" s="44">
        <v>11.05</v>
      </c>
      <c r="AK29" s="44">
        <v>10.91</v>
      </c>
      <c r="AL29" s="44">
        <v>10.78</v>
      </c>
      <c r="AM29" s="44">
        <v>10.65</v>
      </c>
      <c r="AN29" s="44">
        <v>10.54</v>
      </c>
      <c r="AO29" s="44">
        <v>10.43</v>
      </c>
      <c r="AP29" s="44">
        <v>10.34</v>
      </c>
      <c r="AQ29" s="44">
        <v>10.24</v>
      </c>
      <c r="AR29" s="44">
        <v>10.16</v>
      </c>
      <c r="AS29" s="44">
        <v>10.08</v>
      </c>
      <c r="AT29" s="44">
        <v>10.01</v>
      </c>
      <c r="AU29" s="44">
        <v>9.94</v>
      </c>
      <c r="AV29" s="44"/>
      <c r="AW29" s="44"/>
    </row>
    <row r="30" spans="1:49" x14ac:dyDescent="0.2">
      <c r="A30" s="43">
        <v>19</v>
      </c>
      <c r="B30" s="44"/>
      <c r="C30" s="44"/>
      <c r="D30" s="44"/>
      <c r="E30" s="44"/>
      <c r="F30" s="44"/>
      <c r="G30" s="44"/>
      <c r="H30" s="44"/>
      <c r="I30" s="44"/>
      <c r="J30" s="44">
        <v>28.68</v>
      </c>
      <c r="K30" s="44">
        <v>26.27</v>
      </c>
      <c r="L30" s="44">
        <v>24.3</v>
      </c>
      <c r="M30" s="44">
        <v>22.66</v>
      </c>
      <c r="N30" s="44">
        <v>21.28</v>
      </c>
      <c r="O30" s="44">
        <v>20.100000000000001</v>
      </c>
      <c r="P30" s="44">
        <v>19.079999999999998</v>
      </c>
      <c r="Q30" s="44">
        <v>18.190000000000001</v>
      </c>
      <c r="R30" s="44">
        <v>17.41</v>
      </c>
      <c r="S30" s="44">
        <v>16.72</v>
      </c>
      <c r="T30" s="44">
        <v>16.100000000000001</v>
      </c>
      <c r="U30" s="44">
        <v>15.55</v>
      </c>
      <c r="V30" s="44">
        <v>15.05</v>
      </c>
      <c r="W30" s="44">
        <v>14.61</v>
      </c>
      <c r="X30" s="44">
        <v>14.2</v>
      </c>
      <c r="Y30" s="44">
        <v>13.83</v>
      </c>
      <c r="Z30" s="44">
        <v>13.49</v>
      </c>
      <c r="AA30" s="44">
        <v>13.18</v>
      </c>
      <c r="AB30" s="44">
        <v>12.89</v>
      </c>
      <c r="AC30" s="44">
        <v>12.63</v>
      </c>
      <c r="AD30" s="44">
        <v>12.39</v>
      </c>
      <c r="AE30" s="44">
        <v>12.16</v>
      </c>
      <c r="AF30" s="44">
        <v>11.95</v>
      </c>
      <c r="AG30" s="44">
        <v>11.76</v>
      </c>
      <c r="AH30" s="44">
        <v>11.58</v>
      </c>
      <c r="AI30" s="44">
        <v>11.41</v>
      </c>
      <c r="AJ30" s="44">
        <v>11.26</v>
      </c>
      <c r="AK30" s="44">
        <v>11.12</v>
      </c>
      <c r="AL30" s="44">
        <v>10.98</v>
      </c>
      <c r="AM30" s="44">
        <v>10.86</v>
      </c>
      <c r="AN30" s="44">
        <v>10.74</v>
      </c>
      <c r="AO30" s="44">
        <v>10.64</v>
      </c>
      <c r="AP30" s="44">
        <v>10.54</v>
      </c>
      <c r="AQ30" s="44">
        <v>10.45</v>
      </c>
      <c r="AR30" s="44">
        <v>10.36</v>
      </c>
      <c r="AS30" s="44">
        <v>10.28</v>
      </c>
      <c r="AT30" s="44">
        <v>10.210000000000001</v>
      </c>
      <c r="AU30" s="44"/>
      <c r="AV30" s="44"/>
      <c r="AW30" s="44"/>
    </row>
    <row r="31" spans="1:49" x14ac:dyDescent="0.2">
      <c r="A31" s="43">
        <v>20</v>
      </c>
      <c r="B31" s="44"/>
      <c r="C31" s="44"/>
      <c r="D31" s="44"/>
      <c r="E31" s="44"/>
      <c r="F31" s="44"/>
      <c r="G31" s="44"/>
      <c r="H31" s="44"/>
      <c r="I31" s="44"/>
      <c r="J31" s="44">
        <v>29.11</v>
      </c>
      <c r="K31" s="44">
        <v>26.66</v>
      </c>
      <c r="L31" s="44">
        <v>24.66</v>
      </c>
      <c r="M31" s="44">
        <v>23</v>
      </c>
      <c r="N31" s="44">
        <v>21.6</v>
      </c>
      <c r="O31" s="44">
        <v>20.399999999999999</v>
      </c>
      <c r="P31" s="44">
        <v>19.37</v>
      </c>
      <c r="Q31" s="44">
        <v>18.46</v>
      </c>
      <c r="R31" s="44">
        <v>17.670000000000002</v>
      </c>
      <c r="S31" s="44">
        <v>16.97</v>
      </c>
      <c r="T31" s="44">
        <v>16.350000000000001</v>
      </c>
      <c r="U31" s="44">
        <v>15.79</v>
      </c>
      <c r="V31" s="44">
        <v>15.28</v>
      </c>
      <c r="W31" s="44">
        <v>14.83</v>
      </c>
      <c r="X31" s="44">
        <v>14.42</v>
      </c>
      <c r="Y31" s="44">
        <v>14.04</v>
      </c>
      <c r="Z31" s="44">
        <v>13.7</v>
      </c>
      <c r="AA31" s="44">
        <v>13.38</v>
      </c>
      <c r="AB31" s="44">
        <v>13.09</v>
      </c>
      <c r="AC31" s="44">
        <v>12.83</v>
      </c>
      <c r="AD31" s="44">
        <v>12.58</v>
      </c>
      <c r="AE31" s="44">
        <v>12.35</v>
      </c>
      <c r="AF31" s="44">
        <v>12.14</v>
      </c>
      <c r="AG31" s="44">
        <v>11.95</v>
      </c>
      <c r="AH31" s="44">
        <v>11.77</v>
      </c>
      <c r="AI31" s="44">
        <v>11.6</v>
      </c>
      <c r="AJ31" s="44">
        <v>11.44</v>
      </c>
      <c r="AK31" s="44">
        <v>11.3</v>
      </c>
      <c r="AL31" s="44">
        <v>11.16</v>
      </c>
      <c r="AM31" s="44">
        <v>11.04</v>
      </c>
      <c r="AN31" s="44">
        <v>10.92</v>
      </c>
      <c r="AO31" s="44">
        <v>10.82</v>
      </c>
      <c r="AP31" s="44">
        <v>10.72</v>
      </c>
      <c r="AQ31" s="44">
        <v>10.63</v>
      </c>
      <c r="AR31" s="44">
        <v>10.54</v>
      </c>
      <c r="AS31" s="44">
        <v>10.46</v>
      </c>
      <c r="AT31" s="44"/>
      <c r="AU31" s="44"/>
      <c r="AV31" s="44"/>
      <c r="AW31" s="44"/>
    </row>
    <row r="32" spans="1:49" x14ac:dyDescent="0.2">
      <c r="A32" s="43">
        <v>21</v>
      </c>
      <c r="B32" s="44"/>
      <c r="C32" s="44"/>
      <c r="D32" s="44"/>
      <c r="E32" s="44"/>
      <c r="F32" s="44"/>
      <c r="G32" s="44"/>
      <c r="H32" s="44"/>
      <c r="I32" s="44"/>
      <c r="J32" s="44">
        <v>29.55</v>
      </c>
      <c r="K32" s="44">
        <v>27.06</v>
      </c>
      <c r="L32" s="44">
        <v>25.03</v>
      </c>
      <c r="M32" s="44">
        <v>23.35</v>
      </c>
      <c r="N32" s="44">
        <v>21.92</v>
      </c>
      <c r="O32" s="44">
        <v>20.71</v>
      </c>
      <c r="P32" s="44">
        <v>19.66</v>
      </c>
      <c r="Q32" s="44">
        <v>18.739999999999998</v>
      </c>
      <c r="R32" s="44">
        <v>17.940000000000001</v>
      </c>
      <c r="S32" s="44">
        <v>17.23</v>
      </c>
      <c r="T32" s="44">
        <v>16.600000000000001</v>
      </c>
      <c r="U32" s="44">
        <v>16.03</v>
      </c>
      <c r="V32" s="44">
        <v>15.52</v>
      </c>
      <c r="W32" s="44">
        <v>15.06</v>
      </c>
      <c r="X32" s="44">
        <v>14.64</v>
      </c>
      <c r="Y32" s="44">
        <v>14.26</v>
      </c>
      <c r="Z32" s="44">
        <v>13.91</v>
      </c>
      <c r="AA32" s="44">
        <v>13.59</v>
      </c>
      <c r="AB32" s="44">
        <v>13.3</v>
      </c>
      <c r="AC32" s="44">
        <v>13.03</v>
      </c>
      <c r="AD32" s="44">
        <v>12.78</v>
      </c>
      <c r="AE32" s="44">
        <v>12.55</v>
      </c>
      <c r="AF32" s="44">
        <v>12.33</v>
      </c>
      <c r="AG32" s="44">
        <v>12.14</v>
      </c>
      <c r="AH32" s="44">
        <v>11.95</v>
      </c>
      <c r="AI32" s="44">
        <v>11.79</v>
      </c>
      <c r="AJ32" s="44">
        <v>11.63</v>
      </c>
      <c r="AK32" s="44">
        <v>11.48</v>
      </c>
      <c r="AL32" s="44">
        <v>11.35</v>
      </c>
      <c r="AM32" s="44">
        <v>11.23</v>
      </c>
      <c r="AN32" s="44">
        <v>11.11</v>
      </c>
      <c r="AO32" s="44">
        <v>11</v>
      </c>
      <c r="AP32" s="44">
        <v>10.91</v>
      </c>
      <c r="AQ32" s="44">
        <v>10.81</v>
      </c>
      <c r="AR32" s="44">
        <v>10.73</v>
      </c>
      <c r="AS32" s="44"/>
      <c r="AT32" s="44"/>
      <c r="AU32" s="44"/>
      <c r="AV32" s="44"/>
      <c r="AW32" s="44"/>
    </row>
    <row r="33" spans="1:49" x14ac:dyDescent="0.2">
      <c r="A33" s="43">
        <v>22</v>
      </c>
      <c r="B33" s="44"/>
      <c r="C33" s="44"/>
      <c r="D33" s="44"/>
      <c r="E33" s="44"/>
      <c r="F33" s="44"/>
      <c r="G33" s="44"/>
      <c r="H33" s="44"/>
      <c r="I33" s="44"/>
      <c r="J33" s="44">
        <v>29.99</v>
      </c>
      <c r="K33" s="44">
        <v>27.46</v>
      </c>
      <c r="L33" s="44">
        <v>25.4</v>
      </c>
      <c r="M33" s="44">
        <v>23.69</v>
      </c>
      <c r="N33" s="44">
        <v>22.25</v>
      </c>
      <c r="O33" s="44">
        <v>21.02</v>
      </c>
      <c r="P33" s="44">
        <v>19.95</v>
      </c>
      <c r="Q33" s="44">
        <v>19.03</v>
      </c>
      <c r="R33" s="44">
        <v>18.21</v>
      </c>
      <c r="S33" s="44">
        <v>17.489999999999998</v>
      </c>
      <c r="T33" s="44">
        <v>16.850000000000001</v>
      </c>
      <c r="U33" s="44">
        <v>16.27</v>
      </c>
      <c r="V33" s="44">
        <v>15.75</v>
      </c>
      <c r="W33" s="44">
        <v>15.29</v>
      </c>
      <c r="X33" s="44">
        <v>14.86</v>
      </c>
      <c r="Y33" s="44">
        <v>14.47</v>
      </c>
      <c r="Z33" s="44">
        <v>14.12</v>
      </c>
      <c r="AA33" s="44">
        <v>13.8</v>
      </c>
      <c r="AB33" s="44">
        <v>13.5</v>
      </c>
      <c r="AC33" s="44">
        <v>13.23</v>
      </c>
      <c r="AD33" s="44">
        <v>12.98</v>
      </c>
      <c r="AE33" s="44">
        <v>12.74</v>
      </c>
      <c r="AF33" s="44">
        <v>12.53</v>
      </c>
      <c r="AG33" s="44">
        <v>12.33</v>
      </c>
      <c r="AH33" s="44">
        <v>12.15</v>
      </c>
      <c r="AI33" s="44">
        <v>11.98</v>
      </c>
      <c r="AJ33" s="44">
        <v>11.82</v>
      </c>
      <c r="AK33" s="44">
        <v>11.67</v>
      </c>
      <c r="AL33" s="44">
        <v>11.54</v>
      </c>
      <c r="AM33" s="44">
        <v>11.42</v>
      </c>
      <c r="AN33" s="44">
        <v>11.3</v>
      </c>
      <c r="AO33" s="44">
        <v>11.19</v>
      </c>
      <c r="AP33" s="44">
        <v>11.1</v>
      </c>
      <c r="AQ33" s="44">
        <v>11</v>
      </c>
      <c r="AR33" s="44"/>
      <c r="AS33" s="44"/>
      <c r="AT33" s="44"/>
      <c r="AU33" s="44"/>
      <c r="AV33" s="44"/>
      <c r="AW33" s="44"/>
    </row>
    <row r="34" spans="1:49" x14ac:dyDescent="0.2">
      <c r="A34" s="43">
        <v>23</v>
      </c>
      <c r="B34" s="44"/>
      <c r="C34" s="44"/>
      <c r="D34" s="44"/>
      <c r="E34" s="44"/>
      <c r="F34" s="44"/>
      <c r="G34" s="44"/>
      <c r="H34" s="44"/>
      <c r="I34" s="44"/>
      <c r="J34" s="44">
        <v>30.43</v>
      </c>
      <c r="K34" s="44">
        <v>27.87</v>
      </c>
      <c r="L34" s="44">
        <v>25.78</v>
      </c>
      <c r="M34" s="44">
        <v>24.04</v>
      </c>
      <c r="N34" s="44">
        <v>22.58</v>
      </c>
      <c r="O34" s="44">
        <v>21.33</v>
      </c>
      <c r="P34" s="44">
        <v>20.25</v>
      </c>
      <c r="Q34" s="44">
        <v>19.309999999999999</v>
      </c>
      <c r="R34" s="44">
        <v>18.48</v>
      </c>
      <c r="S34" s="44">
        <v>17.75</v>
      </c>
      <c r="T34" s="44">
        <v>17.100000000000001</v>
      </c>
      <c r="U34" s="44">
        <v>16.52</v>
      </c>
      <c r="V34" s="44">
        <v>15.99</v>
      </c>
      <c r="W34" s="44">
        <v>15.52</v>
      </c>
      <c r="X34" s="44">
        <v>15.09</v>
      </c>
      <c r="Y34" s="44">
        <v>14.69</v>
      </c>
      <c r="Z34" s="44">
        <v>14.34</v>
      </c>
      <c r="AA34" s="44">
        <v>14.01</v>
      </c>
      <c r="AB34" s="44">
        <v>13.71</v>
      </c>
      <c r="AC34" s="44">
        <v>13.43</v>
      </c>
      <c r="AD34" s="44">
        <v>13.18</v>
      </c>
      <c r="AE34" s="44">
        <v>12.94</v>
      </c>
      <c r="AF34" s="44">
        <v>12.73</v>
      </c>
      <c r="AG34" s="44">
        <v>12.53</v>
      </c>
      <c r="AH34" s="44">
        <v>12.34</v>
      </c>
      <c r="AI34" s="44">
        <v>12.17</v>
      </c>
      <c r="AJ34" s="44">
        <v>12.01</v>
      </c>
      <c r="AK34" s="44">
        <v>11.87</v>
      </c>
      <c r="AL34" s="44">
        <v>11.73</v>
      </c>
      <c r="AM34" s="44">
        <v>11.61</v>
      </c>
      <c r="AN34" s="44">
        <v>11.5</v>
      </c>
      <c r="AO34" s="44">
        <v>11.39</v>
      </c>
      <c r="AP34" s="44">
        <v>11.29</v>
      </c>
      <c r="AQ34" s="44"/>
      <c r="AR34" s="44"/>
      <c r="AS34" s="44"/>
      <c r="AT34" s="44"/>
      <c r="AU34" s="44"/>
      <c r="AV34" s="44"/>
      <c r="AW34" s="44"/>
    </row>
    <row r="35" spans="1:49" x14ac:dyDescent="0.2">
      <c r="A35" s="43">
        <v>24</v>
      </c>
      <c r="B35" s="44"/>
      <c r="C35" s="44"/>
      <c r="D35" s="44"/>
      <c r="E35" s="44"/>
      <c r="F35" s="44"/>
      <c r="G35" s="44"/>
      <c r="H35" s="44"/>
      <c r="I35" s="44"/>
      <c r="J35" s="44">
        <v>30.87</v>
      </c>
      <c r="K35" s="44">
        <v>28.28</v>
      </c>
      <c r="L35" s="44">
        <v>26.16</v>
      </c>
      <c r="M35" s="44">
        <v>24.4</v>
      </c>
      <c r="N35" s="44">
        <v>22.91</v>
      </c>
      <c r="O35" s="44">
        <v>21.65</v>
      </c>
      <c r="P35" s="44">
        <v>20.55</v>
      </c>
      <c r="Q35" s="44">
        <v>19.600000000000001</v>
      </c>
      <c r="R35" s="44">
        <v>18.760000000000002</v>
      </c>
      <c r="S35" s="44">
        <v>18.02</v>
      </c>
      <c r="T35" s="44">
        <v>17.350000000000001</v>
      </c>
      <c r="U35" s="44">
        <v>16.760000000000002</v>
      </c>
      <c r="V35" s="44">
        <v>16.23</v>
      </c>
      <c r="W35" s="44">
        <v>15.75</v>
      </c>
      <c r="X35" s="44">
        <v>15.31</v>
      </c>
      <c r="Y35" s="44">
        <v>14.92</v>
      </c>
      <c r="Z35" s="44">
        <v>14.56</v>
      </c>
      <c r="AA35" s="44">
        <v>14.22</v>
      </c>
      <c r="AB35" s="44">
        <v>13.92</v>
      </c>
      <c r="AC35" s="44">
        <v>13.64</v>
      </c>
      <c r="AD35" s="44">
        <v>13.38</v>
      </c>
      <c r="AE35" s="44">
        <v>13.15</v>
      </c>
      <c r="AF35" s="44">
        <v>12.93</v>
      </c>
      <c r="AG35" s="44">
        <v>12.73</v>
      </c>
      <c r="AH35" s="44">
        <v>12.54</v>
      </c>
      <c r="AI35" s="44">
        <v>12.37</v>
      </c>
      <c r="AJ35" s="44">
        <v>12.21</v>
      </c>
      <c r="AK35" s="44">
        <v>12.07</v>
      </c>
      <c r="AL35" s="44">
        <v>11.94</v>
      </c>
      <c r="AM35" s="44">
        <v>11.81</v>
      </c>
      <c r="AN35" s="44">
        <v>11.7</v>
      </c>
      <c r="AO35" s="44">
        <v>11.59</v>
      </c>
      <c r="AP35" s="44"/>
      <c r="AQ35" s="44"/>
      <c r="AR35" s="44"/>
      <c r="AS35" s="44"/>
      <c r="AT35" s="44"/>
      <c r="AU35" s="44"/>
      <c r="AV35" s="44"/>
      <c r="AW35" s="44"/>
    </row>
    <row r="36" spans="1:49" x14ac:dyDescent="0.2">
      <c r="A36" s="43">
        <v>25</v>
      </c>
      <c r="B36" s="44"/>
      <c r="C36" s="44"/>
      <c r="D36" s="44"/>
      <c r="E36" s="44"/>
      <c r="F36" s="44"/>
      <c r="G36" s="44"/>
      <c r="H36" s="44"/>
      <c r="I36" s="44"/>
      <c r="J36" s="44">
        <v>31.32</v>
      </c>
      <c r="K36" s="44">
        <v>28.69</v>
      </c>
      <c r="L36" s="44">
        <v>26.54</v>
      </c>
      <c r="M36" s="44">
        <v>24.75</v>
      </c>
      <c r="N36" s="44">
        <v>23.25</v>
      </c>
      <c r="O36" s="44">
        <v>21.96</v>
      </c>
      <c r="P36" s="44">
        <v>20.85</v>
      </c>
      <c r="Q36" s="44">
        <v>19.89</v>
      </c>
      <c r="R36" s="44">
        <v>19.03</v>
      </c>
      <c r="S36" s="44">
        <v>18.28</v>
      </c>
      <c r="T36" s="44">
        <v>17.61</v>
      </c>
      <c r="U36" s="44">
        <v>17.010000000000002</v>
      </c>
      <c r="V36" s="44">
        <v>16.47</v>
      </c>
      <c r="W36" s="44">
        <v>15.99</v>
      </c>
      <c r="X36" s="44">
        <v>15.55</v>
      </c>
      <c r="Y36" s="44">
        <v>15.14</v>
      </c>
      <c r="Z36" s="44">
        <v>14.78</v>
      </c>
      <c r="AA36" s="44">
        <v>14.44</v>
      </c>
      <c r="AB36" s="44">
        <v>14.14</v>
      </c>
      <c r="AC36" s="44">
        <v>13.85</v>
      </c>
      <c r="AD36" s="44">
        <v>13.59</v>
      </c>
      <c r="AE36" s="44">
        <v>13.36</v>
      </c>
      <c r="AF36" s="44">
        <v>13.14</v>
      </c>
      <c r="AG36" s="44">
        <v>12.94</v>
      </c>
      <c r="AH36" s="44">
        <v>12.75</v>
      </c>
      <c r="AI36" s="44">
        <v>12.58</v>
      </c>
      <c r="AJ36" s="44">
        <v>12.42</v>
      </c>
      <c r="AK36" s="44">
        <v>12.28</v>
      </c>
      <c r="AL36" s="44">
        <v>12.14</v>
      </c>
      <c r="AM36" s="44">
        <v>12.02</v>
      </c>
      <c r="AN36" s="44">
        <v>11.9</v>
      </c>
      <c r="AO36" s="44"/>
      <c r="AP36" s="44"/>
      <c r="AQ36" s="44"/>
      <c r="AR36" s="44"/>
      <c r="AS36" s="44"/>
      <c r="AT36" s="44"/>
      <c r="AU36" s="44"/>
      <c r="AV36" s="44"/>
      <c r="AW36" s="44"/>
    </row>
    <row r="37" spans="1:49" x14ac:dyDescent="0.2">
      <c r="A37" s="43">
        <v>26</v>
      </c>
      <c r="B37" s="44"/>
      <c r="C37" s="44"/>
      <c r="D37" s="44"/>
      <c r="E37" s="44"/>
      <c r="F37" s="44"/>
      <c r="G37" s="44"/>
      <c r="H37" s="44"/>
      <c r="I37" s="44"/>
      <c r="J37" s="44">
        <v>31.78</v>
      </c>
      <c r="K37" s="44">
        <v>29.11</v>
      </c>
      <c r="L37" s="44">
        <v>26.93</v>
      </c>
      <c r="M37" s="44">
        <v>25.12</v>
      </c>
      <c r="N37" s="44">
        <v>23.59</v>
      </c>
      <c r="O37" s="44">
        <v>22.29</v>
      </c>
      <c r="P37" s="44">
        <v>21.16</v>
      </c>
      <c r="Q37" s="44">
        <v>20.18</v>
      </c>
      <c r="R37" s="44">
        <v>19.32</v>
      </c>
      <c r="S37" s="44">
        <v>18.55</v>
      </c>
      <c r="T37" s="44">
        <v>17.88</v>
      </c>
      <c r="U37" s="44">
        <v>17.27</v>
      </c>
      <c r="V37" s="44">
        <v>16.72</v>
      </c>
      <c r="W37" s="44">
        <v>16.23</v>
      </c>
      <c r="X37" s="44">
        <v>15.78</v>
      </c>
      <c r="Y37" s="44">
        <v>15.38</v>
      </c>
      <c r="Z37" s="44">
        <v>15</v>
      </c>
      <c r="AA37" s="44">
        <v>14.67</v>
      </c>
      <c r="AB37" s="44">
        <v>14.36</v>
      </c>
      <c r="AC37" s="44">
        <v>14.07</v>
      </c>
      <c r="AD37" s="44">
        <v>13.81</v>
      </c>
      <c r="AE37" s="44">
        <v>13.57</v>
      </c>
      <c r="AF37" s="44">
        <v>13.35</v>
      </c>
      <c r="AG37" s="44">
        <v>13.15</v>
      </c>
      <c r="AH37" s="44">
        <v>12.96</v>
      </c>
      <c r="AI37" s="44">
        <v>12.79</v>
      </c>
      <c r="AJ37" s="44">
        <v>12.63</v>
      </c>
      <c r="AK37" s="44">
        <v>12.49</v>
      </c>
      <c r="AL37" s="44">
        <v>12.36</v>
      </c>
      <c r="AM37" s="44">
        <v>12.23</v>
      </c>
      <c r="AN37" s="44"/>
      <c r="AO37" s="44"/>
      <c r="AP37" s="44"/>
      <c r="AQ37" s="44"/>
      <c r="AR37" s="44"/>
      <c r="AS37" s="44"/>
      <c r="AT37" s="44"/>
      <c r="AU37" s="44"/>
      <c r="AV37" s="44"/>
      <c r="AW37" s="44"/>
    </row>
    <row r="38" spans="1:49" x14ac:dyDescent="0.2">
      <c r="A38" s="43">
        <v>27</v>
      </c>
      <c r="B38" s="44"/>
      <c r="C38" s="44"/>
      <c r="D38" s="44"/>
      <c r="E38" s="44"/>
      <c r="F38" s="44"/>
      <c r="G38" s="44"/>
      <c r="H38" s="44"/>
      <c r="I38" s="44"/>
      <c r="J38" s="44">
        <v>32.24</v>
      </c>
      <c r="K38" s="44">
        <v>29.53</v>
      </c>
      <c r="L38" s="44">
        <v>27.32</v>
      </c>
      <c r="M38" s="44">
        <v>25.48</v>
      </c>
      <c r="N38" s="44">
        <v>23.94</v>
      </c>
      <c r="O38" s="44">
        <v>22.61</v>
      </c>
      <c r="P38" s="44">
        <v>21.47</v>
      </c>
      <c r="Q38" s="44">
        <v>20.48</v>
      </c>
      <c r="R38" s="44">
        <v>19.600000000000001</v>
      </c>
      <c r="S38" s="44">
        <v>18.829999999999998</v>
      </c>
      <c r="T38" s="44">
        <v>18.14</v>
      </c>
      <c r="U38" s="44">
        <v>17.53</v>
      </c>
      <c r="V38" s="44">
        <v>16.97</v>
      </c>
      <c r="W38" s="44">
        <v>16.47</v>
      </c>
      <c r="X38" s="44">
        <v>16.02</v>
      </c>
      <c r="Y38" s="44">
        <v>15.61</v>
      </c>
      <c r="Z38" s="44">
        <v>15.24</v>
      </c>
      <c r="AA38" s="44">
        <v>14.89</v>
      </c>
      <c r="AB38" s="44">
        <v>14.58</v>
      </c>
      <c r="AC38" s="44">
        <v>14.3</v>
      </c>
      <c r="AD38" s="44">
        <v>14.03</v>
      </c>
      <c r="AE38" s="44">
        <v>13.79</v>
      </c>
      <c r="AF38" s="44">
        <v>13.57</v>
      </c>
      <c r="AG38" s="44">
        <v>13.37</v>
      </c>
      <c r="AH38" s="44">
        <v>13.18</v>
      </c>
      <c r="AI38" s="44">
        <v>13.01</v>
      </c>
      <c r="AJ38" s="44">
        <v>12.85</v>
      </c>
      <c r="AK38" s="44">
        <v>12.71</v>
      </c>
      <c r="AL38" s="44">
        <v>12.58</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v>32.700000000000003</v>
      </c>
      <c r="K39" s="44">
        <v>29.96</v>
      </c>
      <c r="L39" s="44">
        <v>27.72</v>
      </c>
      <c r="M39" s="44">
        <v>25.86</v>
      </c>
      <c r="N39" s="44">
        <v>24.29</v>
      </c>
      <c r="O39" s="44">
        <v>22.94</v>
      </c>
      <c r="P39" s="44">
        <v>21.79</v>
      </c>
      <c r="Q39" s="44">
        <v>20.78</v>
      </c>
      <c r="R39" s="44">
        <v>19.89</v>
      </c>
      <c r="S39" s="44">
        <v>19.11</v>
      </c>
      <c r="T39" s="44">
        <v>18.41</v>
      </c>
      <c r="U39" s="44">
        <v>17.79</v>
      </c>
      <c r="V39" s="44">
        <v>17.23</v>
      </c>
      <c r="W39" s="44">
        <v>16.72</v>
      </c>
      <c r="X39" s="44">
        <v>16.27</v>
      </c>
      <c r="Y39" s="44">
        <v>15.85</v>
      </c>
      <c r="Z39" s="44">
        <v>15.47</v>
      </c>
      <c r="AA39" s="44">
        <v>15.13</v>
      </c>
      <c r="AB39" s="44">
        <v>14.81</v>
      </c>
      <c r="AC39" s="44">
        <v>14.52</v>
      </c>
      <c r="AD39" s="44">
        <v>14.26</v>
      </c>
      <c r="AE39" s="44">
        <v>14.02</v>
      </c>
      <c r="AF39" s="44">
        <v>13.8</v>
      </c>
      <c r="AG39" s="44">
        <v>13.6</v>
      </c>
      <c r="AH39" s="44">
        <v>13.41</v>
      </c>
      <c r="AI39" s="44">
        <v>13.24</v>
      </c>
      <c r="AJ39" s="44">
        <v>13.08</v>
      </c>
      <c r="AK39" s="44">
        <v>12.94</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v>33.18</v>
      </c>
      <c r="K40" s="44">
        <v>30.39</v>
      </c>
      <c r="L40" s="44">
        <v>28.12</v>
      </c>
      <c r="M40" s="44">
        <v>26.23</v>
      </c>
      <c r="N40" s="44">
        <v>24.64</v>
      </c>
      <c r="O40" s="44">
        <v>23.28</v>
      </c>
      <c r="P40" s="44">
        <v>22.11</v>
      </c>
      <c r="Q40" s="44">
        <v>21.09</v>
      </c>
      <c r="R40" s="44">
        <v>20.190000000000001</v>
      </c>
      <c r="S40" s="44">
        <v>19.39</v>
      </c>
      <c r="T40" s="44">
        <v>18.690000000000001</v>
      </c>
      <c r="U40" s="44">
        <v>18.059999999999999</v>
      </c>
      <c r="V40" s="44">
        <v>17.489999999999998</v>
      </c>
      <c r="W40" s="44">
        <v>16.98</v>
      </c>
      <c r="X40" s="44">
        <v>16.52</v>
      </c>
      <c r="Y40" s="44">
        <v>16.100000000000001</v>
      </c>
      <c r="Z40" s="44">
        <v>15.72</v>
      </c>
      <c r="AA40" s="44">
        <v>15.37</v>
      </c>
      <c r="AB40" s="44">
        <v>15.05</v>
      </c>
      <c r="AC40" s="44">
        <v>14.76</v>
      </c>
      <c r="AD40" s="44">
        <v>14.5</v>
      </c>
      <c r="AE40" s="44">
        <v>14.26</v>
      </c>
      <c r="AF40" s="44">
        <v>14.03</v>
      </c>
      <c r="AG40" s="44">
        <v>13.83</v>
      </c>
      <c r="AH40" s="44">
        <v>13.65</v>
      </c>
      <c r="AI40" s="44">
        <v>13.47</v>
      </c>
      <c r="AJ40" s="44">
        <v>13.32</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v>33.65</v>
      </c>
      <c r="K41" s="44">
        <v>30.83</v>
      </c>
      <c r="L41" s="44">
        <v>28.53</v>
      </c>
      <c r="M41" s="44">
        <v>26.61</v>
      </c>
      <c r="N41" s="44">
        <v>25</v>
      </c>
      <c r="O41" s="44">
        <v>23.62</v>
      </c>
      <c r="P41" s="44">
        <v>22.43</v>
      </c>
      <c r="Q41" s="44">
        <v>21.4</v>
      </c>
      <c r="R41" s="44">
        <v>20.49</v>
      </c>
      <c r="S41" s="44">
        <v>19.68</v>
      </c>
      <c r="T41" s="44">
        <v>18.97</v>
      </c>
      <c r="U41" s="44">
        <v>18.329999999999998</v>
      </c>
      <c r="V41" s="44">
        <v>17.760000000000002</v>
      </c>
      <c r="W41" s="44">
        <v>17.239999999999998</v>
      </c>
      <c r="X41" s="44">
        <v>16.77</v>
      </c>
      <c r="Y41" s="44">
        <v>16.350000000000001</v>
      </c>
      <c r="Z41" s="44">
        <v>15.97</v>
      </c>
      <c r="AA41" s="44">
        <v>15.62</v>
      </c>
      <c r="AB41" s="44">
        <v>15.3</v>
      </c>
      <c r="AC41" s="44">
        <v>15.01</v>
      </c>
      <c r="AD41" s="44">
        <v>14.74</v>
      </c>
      <c r="AE41" s="44">
        <v>14.5</v>
      </c>
      <c r="AF41" s="44">
        <v>14.28</v>
      </c>
      <c r="AG41" s="44">
        <v>14.08</v>
      </c>
      <c r="AH41" s="44">
        <v>13.89</v>
      </c>
      <c r="AI41" s="44">
        <v>13.72</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v>34.14</v>
      </c>
      <c r="K42" s="44">
        <v>31.28</v>
      </c>
      <c r="L42" s="44">
        <v>28.94</v>
      </c>
      <c r="M42" s="44">
        <v>27</v>
      </c>
      <c r="N42" s="44">
        <v>25.37</v>
      </c>
      <c r="O42" s="44">
        <v>23.97</v>
      </c>
      <c r="P42" s="44">
        <v>22.76</v>
      </c>
      <c r="Q42" s="44">
        <v>21.71</v>
      </c>
      <c r="R42" s="44">
        <v>20.79</v>
      </c>
      <c r="S42" s="44">
        <v>19.98</v>
      </c>
      <c r="T42" s="44">
        <v>19.25</v>
      </c>
      <c r="U42" s="44">
        <v>18.61</v>
      </c>
      <c r="V42" s="44">
        <v>18.03</v>
      </c>
      <c r="W42" s="44">
        <v>17.510000000000002</v>
      </c>
      <c r="X42" s="44">
        <v>17.04</v>
      </c>
      <c r="Y42" s="44">
        <v>16.61</v>
      </c>
      <c r="Z42" s="44">
        <v>16.22</v>
      </c>
      <c r="AA42" s="44">
        <v>15.87</v>
      </c>
      <c r="AB42" s="44">
        <v>15.55</v>
      </c>
      <c r="AC42" s="44">
        <v>15.26</v>
      </c>
      <c r="AD42" s="44">
        <v>15</v>
      </c>
      <c r="AE42" s="44">
        <v>14.75</v>
      </c>
      <c r="AF42" s="44">
        <v>14.53</v>
      </c>
      <c r="AG42" s="44">
        <v>14.33</v>
      </c>
      <c r="AH42" s="44">
        <v>14.14</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v>34.630000000000003</v>
      </c>
      <c r="K43" s="44">
        <v>31.73</v>
      </c>
      <c r="L43" s="44">
        <v>29.36</v>
      </c>
      <c r="M43" s="44">
        <v>27.39</v>
      </c>
      <c r="N43" s="44">
        <v>25.73</v>
      </c>
      <c r="O43" s="44">
        <v>24.32</v>
      </c>
      <c r="P43" s="44">
        <v>23.1</v>
      </c>
      <c r="Q43" s="44">
        <v>22.03</v>
      </c>
      <c r="R43" s="44">
        <v>21.1</v>
      </c>
      <c r="S43" s="44">
        <v>20.28</v>
      </c>
      <c r="T43" s="44">
        <v>19.54</v>
      </c>
      <c r="U43" s="44">
        <v>18.89</v>
      </c>
      <c r="V43" s="44">
        <v>18.309999999999999</v>
      </c>
      <c r="W43" s="44">
        <v>17.78</v>
      </c>
      <c r="X43" s="44">
        <v>17.309999999999999</v>
      </c>
      <c r="Y43" s="44">
        <v>16.88</v>
      </c>
      <c r="Z43" s="44">
        <v>16.489999999999998</v>
      </c>
      <c r="AA43" s="44">
        <v>16.14</v>
      </c>
      <c r="AB43" s="44">
        <v>15.81</v>
      </c>
      <c r="AC43" s="44">
        <v>15.52</v>
      </c>
      <c r="AD43" s="44">
        <v>15.26</v>
      </c>
      <c r="AE43" s="44">
        <v>15.02</v>
      </c>
      <c r="AF43" s="44">
        <v>14.79</v>
      </c>
      <c r="AG43" s="44">
        <v>14.59</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v>35.119999999999997</v>
      </c>
      <c r="K44" s="44">
        <v>32.18</v>
      </c>
      <c r="L44" s="44">
        <v>29.78</v>
      </c>
      <c r="M44" s="44">
        <v>27.79</v>
      </c>
      <c r="N44" s="44">
        <v>26.11</v>
      </c>
      <c r="O44" s="44">
        <v>24.67</v>
      </c>
      <c r="P44" s="44">
        <v>23.43</v>
      </c>
      <c r="Q44" s="44">
        <v>22.36</v>
      </c>
      <c r="R44" s="44">
        <v>21.41</v>
      </c>
      <c r="S44" s="44">
        <v>20.58</v>
      </c>
      <c r="T44" s="44">
        <v>19.84</v>
      </c>
      <c r="U44" s="44">
        <v>19.18</v>
      </c>
      <c r="V44" s="44">
        <v>18.59</v>
      </c>
      <c r="W44" s="44">
        <v>18.059999999999999</v>
      </c>
      <c r="X44" s="44">
        <v>17.579999999999998</v>
      </c>
      <c r="Y44" s="44">
        <v>17.149999999999999</v>
      </c>
      <c r="Z44" s="44">
        <v>16.760000000000002</v>
      </c>
      <c r="AA44" s="44">
        <v>16.41</v>
      </c>
      <c r="AB44" s="44">
        <v>16.09</v>
      </c>
      <c r="AC44" s="44">
        <v>15.8</v>
      </c>
      <c r="AD44" s="44">
        <v>15.53</v>
      </c>
      <c r="AE44" s="44">
        <v>15.29</v>
      </c>
      <c r="AF44" s="44">
        <v>15.07</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v>35.619999999999997</v>
      </c>
      <c r="K45" s="44">
        <v>32.64</v>
      </c>
      <c r="L45" s="44">
        <v>30.2</v>
      </c>
      <c r="M45" s="44">
        <v>28.18</v>
      </c>
      <c r="N45" s="44">
        <v>26.48</v>
      </c>
      <c r="O45" s="44">
        <v>25.03</v>
      </c>
      <c r="P45" s="44">
        <v>23.78</v>
      </c>
      <c r="Q45" s="44">
        <v>22.69</v>
      </c>
      <c r="R45" s="44">
        <v>21.73</v>
      </c>
      <c r="S45" s="44">
        <v>20.89</v>
      </c>
      <c r="T45" s="44">
        <v>20.14</v>
      </c>
      <c r="U45" s="44">
        <v>19.48</v>
      </c>
      <c r="V45" s="44">
        <v>18.88</v>
      </c>
      <c r="W45" s="44">
        <v>18.350000000000001</v>
      </c>
      <c r="X45" s="44">
        <v>17.87</v>
      </c>
      <c r="Y45" s="44">
        <v>17.440000000000001</v>
      </c>
      <c r="Z45" s="44">
        <v>17.05</v>
      </c>
      <c r="AA45" s="44">
        <v>16.690000000000001</v>
      </c>
      <c r="AB45" s="44">
        <v>16.37</v>
      </c>
      <c r="AC45" s="44">
        <v>16.079999999999998</v>
      </c>
      <c r="AD45" s="44">
        <v>15.81</v>
      </c>
      <c r="AE45" s="44">
        <v>15.57</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v>36.119999999999997</v>
      </c>
      <c r="K46" s="44">
        <v>33.1</v>
      </c>
      <c r="L46" s="44">
        <v>30.64</v>
      </c>
      <c r="M46" s="44">
        <v>28.59</v>
      </c>
      <c r="N46" s="44">
        <v>26.87</v>
      </c>
      <c r="O46" s="44">
        <v>25.4</v>
      </c>
      <c r="P46" s="44">
        <v>24.13</v>
      </c>
      <c r="Q46" s="44">
        <v>23.03</v>
      </c>
      <c r="R46" s="44">
        <v>22.06</v>
      </c>
      <c r="S46" s="44">
        <v>21.21</v>
      </c>
      <c r="T46" s="44">
        <v>20.46</v>
      </c>
      <c r="U46" s="44">
        <v>19.79</v>
      </c>
      <c r="V46" s="44">
        <v>19.190000000000001</v>
      </c>
      <c r="W46" s="44">
        <v>18.649999999999999</v>
      </c>
      <c r="X46" s="44">
        <v>18.170000000000002</v>
      </c>
      <c r="Y46" s="44">
        <v>17.73</v>
      </c>
      <c r="Z46" s="44">
        <v>17.34</v>
      </c>
      <c r="AA46" s="44">
        <v>16.989999999999998</v>
      </c>
      <c r="AB46" s="44">
        <v>16.670000000000002</v>
      </c>
      <c r="AC46" s="44">
        <v>16.37</v>
      </c>
      <c r="AD46" s="44">
        <v>16.11</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v>36.630000000000003</v>
      </c>
      <c r="K47" s="44">
        <v>33.57</v>
      </c>
      <c r="L47" s="44">
        <v>31.08</v>
      </c>
      <c r="M47" s="44">
        <v>29</v>
      </c>
      <c r="N47" s="44">
        <v>27.26</v>
      </c>
      <c r="O47" s="44">
        <v>25.77</v>
      </c>
      <c r="P47" s="44">
        <v>24.49</v>
      </c>
      <c r="Q47" s="44">
        <v>23.37</v>
      </c>
      <c r="R47" s="44">
        <v>22.4</v>
      </c>
      <c r="S47" s="44">
        <v>21.54</v>
      </c>
      <c r="T47" s="44">
        <v>20.78</v>
      </c>
      <c r="U47" s="44">
        <v>20.11</v>
      </c>
      <c r="V47" s="44">
        <v>19.5</v>
      </c>
      <c r="W47" s="44">
        <v>18.96</v>
      </c>
      <c r="X47" s="44">
        <v>18.48</v>
      </c>
      <c r="Y47" s="44">
        <v>18.04</v>
      </c>
      <c r="Z47" s="44">
        <v>17.649999999999999</v>
      </c>
      <c r="AA47" s="44">
        <v>17.3</v>
      </c>
      <c r="AB47" s="44">
        <v>16.97</v>
      </c>
      <c r="AC47" s="44">
        <v>16.68</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v>37.159999999999997</v>
      </c>
      <c r="K48" s="44">
        <v>34.049999999999997</v>
      </c>
      <c r="L48" s="44">
        <v>31.53</v>
      </c>
      <c r="M48" s="44">
        <v>29.43</v>
      </c>
      <c r="N48" s="44">
        <v>27.66</v>
      </c>
      <c r="O48" s="44">
        <v>26.15</v>
      </c>
      <c r="P48" s="44">
        <v>24.86</v>
      </c>
      <c r="Q48" s="44">
        <v>23.73</v>
      </c>
      <c r="R48" s="44">
        <v>22.75</v>
      </c>
      <c r="S48" s="44">
        <v>21.88</v>
      </c>
      <c r="T48" s="44">
        <v>21.12</v>
      </c>
      <c r="U48" s="44">
        <v>20.440000000000001</v>
      </c>
      <c r="V48" s="44">
        <v>19.829999999999998</v>
      </c>
      <c r="W48" s="44">
        <v>19.29</v>
      </c>
      <c r="X48" s="44">
        <v>18.809999999999999</v>
      </c>
      <c r="Y48" s="44">
        <v>18.37</v>
      </c>
      <c r="Z48" s="44">
        <v>17.98</v>
      </c>
      <c r="AA48" s="44">
        <v>17.62</v>
      </c>
      <c r="AB48" s="44">
        <v>17.3</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v>37.69</v>
      </c>
      <c r="K49" s="44">
        <v>34.549999999999997</v>
      </c>
      <c r="L49" s="44">
        <v>31.99</v>
      </c>
      <c r="M49" s="44">
        <v>29.86</v>
      </c>
      <c r="N49" s="44">
        <v>28.07</v>
      </c>
      <c r="O49" s="44">
        <v>26.55</v>
      </c>
      <c r="P49" s="44">
        <v>25.24</v>
      </c>
      <c r="Q49" s="44">
        <v>24.1</v>
      </c>
      <c r="R49" s="44">
        <v>23.11</v>
      </c>
      <c r="S49" s="44">
        <v>22.24</v>
      </c>
      <c r="T49" s="44">
        <v>21.47</v>
      </c>
      <c r="U49" s="44">
        <v>20.79</v>
      </c>
      <c r="V49" s="44">
        <v>20.18</v>
      </c>
      <c r="W49" s="44">
        <v>19.64</v>
      </c>
      <c r="X49" s="44">
        <v>19.149999999999999</v>
      </c>
      <c r="Y49" s="44">
        <v>18.71</v>
      </c>
      <c r="Z49" s="44">
        <v>18.32</v>
      </c>
      <c r="AA49" s="44">
        <v>17.96</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v>38.229999999999997</v>
      </c>
      <c r="K50" s="44">
        <v>35.049999999999997</v>
      </c>
      <c r="L50" s="44">
        <v>32.46</v>
      </c>
      <c r="M50" s="44">
        <v>30.31</v>
      </c>
      <c r="N50" s="44">
        <v>28.5</v>
      </c>
      <c r="O50" s="44">
        <v>26.96</v>
      </c>
      <c r="P50" s="44">
        <v>25.64</v>
      </c>
      <c r="Q50" s="44">
        <v>24.49</v>
      </c>
      <c r="R50" s="44">
        <v>23.49</v>
      </c>
      <c r="S50" s="44">
        <v>22.61</v>
      </c>
      <c r="T50" s="44">
        <v>21.84</v>
      </c>
      <c r="U50" s="44">
        <v>21.15</v>
      </c>
      <c r="V50" s="44">
        <v>20.54</v>
      </c>
      <c r="W50" s="44">
        <v>20</v>
      </c>
      <c r="X50" s="44">
        <v>19.510000000000002</v>
      </c>
      <c r="Y50" s="44">
        <v>19.07</v>
      </c>
      <c r="Z50" s="44">
        <v>18.670000000000002</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v>38.79</v>
      </c>
      <c r="K51" s="44">
        <v>35.57</v>
      </c>
      <c r="L51" s="44">
        <v>32.94</v>
      </c>
      <c r="M51" s="44">
        <v>30.77</v>
      </c>
      <c r="N51" s="44">
        <v>28.94</v>
      </c>
      <c r="O51" s="44">
        <v>27.39</v>
      </c>
      <c r="P51" s="44">
        <v>26.05</v>
      </c>
      <c r="Q51" s="44">
        <v>24.9</v>
      </c>
      <c r="R51" s="44">
        <v>23.89</v>
      </c>
      <c r="S51" s="44">
        <v>23</v>
      </c>
      <c r="T51" s="44">
        <v>22.23</v>
      </c>
      <c r="U51" s="44">
        <v>21.54</v>
      </c>
      <c r="V51" s="44">
        <v>20.93</v>
      </c>
      <c r="W51" s="44">
        <v>20.38</v>
      </c>
      <c r="X51" s="44">
        <v>19.89</v>
      </c>
      <c r="Y51" s="44">
        <v>19.45</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v>39.36</v>
      </c>
      <c r="K52" s="44">
        <v>36.1</v>
      </c>
      <c r="L52" s="44">
        <v>33.450000000000003</v>
      </c>
      <c r="M52" s="44">
        <v>31.25</v>
      </c>
      <c r="N52" s="44">
        <v>29.4</v>
      </c>
      <c r="O52" s="44">
        <v>27.83</v>
      </c>
      <c r="P52" s="44">
        <v>26.49</v>
      </c>
      <c r="Q52" s="44">
        <v>25.32</v>
      </c>
      <c r="R52" s="44">
        <v>24.31</v>
      </c>
      <c r="S52" s="44">
        <v>23.42</v>
      </c>
      <c r="T52" s="44">
        <v>22.64</v>
      </c>
      <c r="U52" s="44">
        <v>21.95</v>
      </c>
      <c r="V52" s="44">
        <v>21.33</v>
      </c>
      <c r="W52" s="44">
        <v>20.78</v>
      </c>
      <c r="X52" s="44">
        <v>20.29</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v>39.950000000000003</v>
      </c>
      <c r="K53" s="44">
        <v>36.65</v>
      </c>
      <c r="L53" s="44">
        <v>33.97</v>
      </c>
      <c r="M53" s="44">
        <v>31.75</v>
      </c>
      <c r="N53" s="44">
        <v>29.88</v>
      </c>
      <c r="O53" s="44">
        <v>28.3</v>
      </c>
      <c r="P53" s="44">
        <v>26.94</v>
      </c>
      <c r="Q53" s="44">
        <v>25.77</v>
      </c>
      <c r="R53" s="44">
        <v>24.75</v>
      </c>
      <c r="S53" s="44">
        <v>23.86</v>
      </c>
      <c r="T53" s="44">
        <v>23.07</v>
      </c>
      <c r="U53" s="44">
        <v>22.38</v>
      </c>
      <c r="V53" s="44">
        <v>21.76</v>
      </c>
      <c r="W53" s="44">
        <v>21.2</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v>40.56</v>
      </c>
      <c r="K54" s="44">
        <v>37.22</v>
      </c>
      <c r="L54" s="44">
        <v>34.51</v>
      </c>
      <c r="M54" s="44">
        <v>32.26</v>
      </c>
      <c r="N54" s="44">
        <v>30.38</v>
      </c>
      <c r="O54" s="44">
        <v>28.79</v>
      </c>
      <c r="P54" s="44">
        <v>27.42</v>
      </c>
      <c r="Q54" s="44">
        <v>26.24</v>
      </c>
      <c r="R54" s="44">
        <v>25.21</v>
      </c>
      <c r="S54" s="44">
        <v>24.32</v>
      </c>
      <c r="T54" s="44">
        <v>23.53</v>
      </c>
      <c r="U54" s="44">
        <v>22.83</v>
      </c>
      <c r="V54" s="44">
        <v>22.2</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v>41.19</v>
      </c>
      <c r="K55" s="44">
        <v>37.82</v>
      </c>
      <c r="L55" s="44">
        <v>35.07</v>
      </c>
      <c r="M55" s="44">
        <v>32.81</v>
      </c>
      <c r="N55" s="44">
        <v>30.91</v>
      </c>
      <c r="O55" s="44">
        <v>29.3</v>
      </c>
      <c r="P55" s="44">
        <v>27.93</v>
      </c>
      <c r="Q55" s="44">
        <v>26.74</v>
      </c>
      <c r="R55" s="44">
        <v>25.71</v>
      </c>
      <c r="S55" s="44">
        <v>24.8</v>
      </c>
      <c r="T55" s="44">
        <v>24.01</v>
      </c>
      <c r="U55" s="44">
        <v>23.3</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v>41.85</v>
      </c>
      <c r="K56" s="44">
        <v>38.44</v>
      </c>
      <c r="L56" s="44">
        <v>35.67</v>
      </c>
      <c r="M56" s="44">
        <v>33.39</v>
      </c>
      <c r="N56" s="44">
        <v>31.47</v>
      </c>
      <c r="O56" s="44">
        <v>29.85</v>
      </c>
      <c r="P56" s="44">
        <v>28.47</v>
      </c>
      <c r="Q56" s="44">
        <v>27.27</v>
      </c>
      <c r="R56" s="44">
        <v>26.23</v>
      </c>
      <c r="S56" s="44">
        <v>25.32</v>
      </c>
      <c r="T56" s="44">
        <v>24.52</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v>42.54</v>
      </c>
      <c r="K57" s="44">
        <v>39.090000000000003</v>
      </c>
      <c r="L57" s="44">
        <v>36.299999999999997</v>
      </c>
      <c r="M57" s="44">
        <v>33.99</v>
      </c>
      <c r="N57" s="44">
        <v>32.06</v>
      </c>
      <c r="O57" s="44">
        <v>30.43</v>
      </c>
      <c r="P57" s="44">
        <v>29.03</v>
      </c>
      <c r="Q57" s="44">
        <v>27.83</v>
      </c>
      <c r="R57" s="44">
        <v>26.78</v>
      </c>
      <c r="S57" s="44">
        <v>25.86</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v>43.25</v>
      </c>
      <c r="K58" s="44">
        <v>39.770000000000003</v>
      </c>
      <c r="L58" s="44">
        <v>36.950000000000003</v>
      </c>
      <c r="M58" s="44">
        <v>34.619999999999997</v>
      </c>
      <c r="N58" s="44">
        <v>32.68</v>
      </c>
      <c r="O58" s="44">
        <v>31.04</v>
      </c>
      <c r="P58" s="44">
        <v>29.63</v>
      </c>
      <c r="Q58" s="44">
        <v>28.41</v>
      </c>
      <c r="R58" s="44">
        <v>27.35</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v>44</v>
      </c>
      <c r="K59" s="44">
        <v>40.49</v>
      </c>
      <c r="L59" s="44">
        <v>37.64</v>
      </c>
      <c r="M59" s="44">
        <v>35.29</v>
      </c>
      <c r="N59" s="44">
        <v>33.33</v>
      </c>
      <c r="O59" s="44">
        <v>31.67</v>
      </c>
      <c r="P59" s="44">
        <v>30.25</v>
      </c>
      <c r="Q59" s="44">
        <v>29.02</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v>44.8</v>
      </c>
      <c r="K60" s="44">
        <v>41.25</v>
      </c>
      <c r="L60" s="44">
        <v>38.369999999999997</v>
      </c>
      <c r="M60" s="44">
        <v>36.01</v>
      </c>
      <c r="N60" s="44">
        <v>34.020000000000003</v>
      </c>
      <c r="O60" s="44">
        <v>32.340000000000003</v>
      </c>
      <c r="P60" s="44">
        <v>30.9</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v>45.64</v>
      </c>
      <c r="K61" s="44">
        <v>42.05</v>
      </c>
      <c r="L61" s="44">
        <v>39.15</v>
      </c>
      <c r="M61" s="44">
        <v>36.76</v>
      </c>
      <c r="N61" s="44">
        <v>34.75</v>
      </c>
      <c r="O61" s="44">
        <v>33.049999999999997</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v>46.51</v>
      </c>
      <c r="K62" s="44">
        <v>42.88</v>
      </c>
      <c r="L62" s="44">
        <v>39.950000000000003</v>
      </c>
      <c r="M62" s="44">
        <v>37.520000000000003</v>
      </c>
      <c r="N62" s="44">
        <v>35.49</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v>47.39</v>
      </c>
      <c r="K63" s="44">
        <v>43.72</v>
      </c>
      <c r="L63" s="44">
        <v>40.75</v>
      </c>
      <c r="M63" s="44">
        <v>38.29</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v>48.29</v>
      </c>
      <c r="K64" s="44">
        <v>44.58</v>
      </c>
      <c r="L64" s="44">
        <v>41.56</v>
      </c>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v>49.21</v>
      </c>
      <c r="K65" s="44">
        <v>45.44</v>
      </c>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v>50.14</v>
      </c>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t7eqvDGhfL8xpe6c6zGtQUbRGZrJ4DoaDjplb4m1vWBr7an9NTSndcFrDCI0vODIWj05+mb+FJsdXddD0YeD3g==" saltValue="vgKCUbuK0rH/cOvUiQbQhw==" spinCount="100000" sheet="1" objects="1" scenarios="1"/>
  <conditionalFormatting sqref="A6:A21">
    <cfRule type="expression" dxfId="111" priority="1" stopIfTrue="1">
      <formula>MOD(ROW(),2)=0</formula>
    </cfRule>
    <cfRule type="expression" dxfId="110" priority="2" stopIfTrue="1">
      <formula>MOD(ROW(),2)&lt;&gt;0</formula>
    </cfRule>
  </conditionalFormatting>
  <conditionalFormatting sqref="A26:A74">
    <cfRule type="expression" dxfId="109" priority="5" stopIfTrue="1">
      <formula>MOD(ROW(),2)=0</formula>
    </cfRule>
    <cfRule type="expression" dxfId="108" priority="6" stopIfTrue="1">
      <formula>MOD(ROW(),2)&lt;&gt;0</formula>
    </cfRule>
  </conditionalFormatting>
  <conditionalFormatting sqref="B6:M21">
    <cfRule type="expression" dxfId="107" priority="3" stopIfTrue="1">
      <formula>MOD(ROW(),2)=0</formula>
    </cfRule>
    <cfRule type="expression" dxfId="106" priority="4" stopIfTrue="1">
      <formula>MOD(ROW(),2)&lt;&gt;0</formula>
    </cfRule>
  </conditionalFormatting>
  <conditionalFormatting sqref="B26:AW74">
    <cfRule type="expression" dxfId="105" priority="7" stopIfTrue="1">
      <formula>MOD(ROW(),2)=0</formula>
    </cfRule>
    <cfRule type="expression" dxfId="104" priority="8" stopIfTrue="1">
      <formula>MOD(ROW(),2)&lt;&gt;0</formula>
    </cfRule>
  </conditionalFormatting>
  <pageMargins left="0.7" right="0.7" top="0.75" bottom="0.75" header="0.3" footer="0.3"/>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9C148-04E5-467F-9F77-47DA438C4AF4}">
  <sheetPr codeName="Sheet56"/>
  <dimension ref="A1:AW74"/>
  <sheetViews>
    <sheetView showGridLines="0" workbookViewId="0">
      <selection activeCell="A6" sqref="A6"/>
    </sheetView>
  </sheetViews>
  <sheetFormatPr defaultRowHeight="12.75" x14ac:dyDescent="0.2"/>
  <cols>
    <col min="1" max="1" width="31.85546875" customWidth="1"/>
    <col min="2" max="49" width="12.570312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x-708</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317</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ht="25.5" x14ac:dyDescent="0.2">
      <c r="A10" s="40" t="s">
        <v>6</v>
      </c>
      <c r="B10" s="47" t="s">
        <v>325</v>
      </c>
      <c r="C10" s="47"/>
      <c r="D10" s="47"/>
      <c r="E10" s="47"/>
      <c r="F10" s="47"/>
      <c r="G10" s="47"/>
      <c r="H10" s="47"/>
      <c r="I10" s="47"/>
      <c r="J10" s="47"/>
      <c r="K10" s="47"/>
      <c r="L10" s="47"/>
      <c r="M10" s="47"/>
    </row>
    <row r="11" spans="1:13" x14ac:dyDescent="0.2">
      <c r="A11" s="40" t="s">
        <v>151</v>
      </c>
      <c r="B11" s="47" t="s">
        <v>170</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708</v>
      </c>
      <c r="C14" s="47"/>
      <c r="D14" s="47"/>
      <c r="E14" s="47"/>
      <c r="F14" s="47"/>
      <c r="G14" s="47"/>
      <c r="H14" s="47"/>
      <c r="I14" s="47"/>
      <c r="J14" s="47"/>
      <c r="K14" s="47"/>
      <c r="L14" s="47"/>
      <c r="M14" s="47"/>
    </row>
    <row r="15" spans="1:13" x14ac:dyDescent="0.2">
      <c r="A15" s="40" t="s">
        <v>365</v>
      </c>
      <c r="B15" s="47" t="s">
        <v>326</v>
      </c>
      <c r="C15" s="47"/>
      <c r="D15" s="47"/>
      <c r="E15" s="47"/>
      <c r="F15" s="47"/>
      <c r="G15" s="47"/>
      <c r="H15" s="47"/>
      <c r="I15" s="47"/>
      <c r="J15" s="47"/>
      <c r="K15" s="47"/>
      <c r="L15" s="47"/>
      <c r="M15" s="47"/>
    </row>
    <row r="16" spans="1:13" x14ac:dyDescent="0.2">
      <c r="A16" s="40" t="s">
        <v>156</v>
      </c>
      <c r="B16" s="47" t="s">
        <v>327</v>
      </c>
      <c r="C16" s="47"/>
      <c r="D16" s="47"/>
      <c r="E16" s="47"/>
      <c r="F16" s="47"/>
      <c r="G16" s="47"/>
      <c r="H16" s="47"/>
      <c r="I16" s="47"/>
      <c r="J16" s="47"/>
      <c r="K16" s="47"/>
      <c r="L16" s="47"/>
      <c r="M16" s="47"/>
    </row>
    <row r="17" spans="1:49" x14ac:dyDescent="0.2">
      <c r="A17" s="41" t="s">
        <v>366</v>
      </c>
      <c r="B17" s="47"/>
      <c r="C17" s="47"/>
      <c r="D17" s="47"/>
      <c r="E17" s="47"/>
      <c r="F17" s="47"/>
      <c r="G17" s="47"/>
      <c r="H17" s="47"/>
      <c r="I17" s="47"/>
      <c r="J17" s="47"/>
      <c r="K17" s="47"/>
      <c r="L17" s="47"/>
      <c r="M17" s="47"/>
    </row>
    <row r="18" spans="1:49" x14ac:dyDescent="0.2">
      <c r="A18" s="40" t="s">
        <v>158</v>
      </c>
      <c r="B18" s="48">
        <v>45195</v>
      </c>
      <c r="C18" s="48"/>
      <c r="D18" s="48"/>
      <c r="E18" s="48"/>
      <c r="F18" s="48"/>
      <c r="G18" s="48"/>
      <c r="H18" s="48"/>
      <c r="I18" s="48"/>
      <c r="J18" s="48"/>
      <c r="K18" s="48"/>
      <c r="L18" s="48"/>
      <c r="M18" s="48"/>
    </row>
    <row r="19" spans="1:49" x14ac:dyDescent="0.2">
      <c r="A19" s="40" t="s">
        <v>159</v>
      </c>
      <c r="B19" s="48">
        <v>45218</v>
      </c>
      <c r="C19" s="48"/>
      <c r="D19" s="48"/>
      <c r="E19" s="48"/>
      <c r="F19" s="48"/>
      <c r="G19" s="48"/>
      <c r="H19" s="48"/>
      <c r="I19" s="48"/>
      <c r="J19" s="48"/>
      <c r="K19" s="48"/>
      <c r="L19" s="48"/>
      <c r="M19" s="48"/>
    </row>
    <row r="20" spans="1:49" x14ac:dyDescent="0.2">
      <c r="A20" s="40" t="s">
        <v>160</v>
      </c>
      <c r="B20" s="47" t="s">
        <v>169</v>
      </c>
      <c r="C20" s="47"/>
      <c r="D20" s="47"/>
      <c r="E20" s="47"/>
      <c r="F20" s="47"/>
      <c r="G20" s="47"/>
      <c r="H20" s="47"/>
      <c r="I20" s="47"/>
      <c r="J20" s="47"/>
      <c r="K20" s="47"/>
      <c r="L20" s="47"/>
      <c r="M20" s="47"/>
    </row>
    <row r="21" spans="1:49" x14ac:dyDescent="0.2">
      <c r="A21" s="40" t="s">
        <v>367</v>
      </c>
      <c r="B21" s="47"/>
      <c r="C21" s="47"/>
      <c r="D21" s="47"/>
      <c r="E21" s="47"/>
      <c r="F21" s="47"/>
      <c r="G21" s="47"/>
      <c r="H21" s="47"/>
      <c r="I21" s="47"/>
      <c r="J21" s="47"/>
      <c r="K21" s="47"/>
      <c r="L21" s="47"/>
      <c r="M21" s="47"/>
    </row>
    <row r="23" spans="1:49" x14ac:dyDescent="0.2">
      <c r="A23" s="23" t="str">
        <f>HYPERLINK("#'Factor List'!A1", "Back to Factor List")</f>
        <v>Back to Factor List</v>
      </c>
      <c r="B23" s="23" t="str">
        <f>HYPERLINK("#'Assumptions'!A1", "Assumptions")</f>
        <v>Assumptions</v>
      </c>
    </row>
    <row r="26" spans="1:49" s="56" customFormat="1" ht="38.25" x14ac:dyDescent="0.2">
      <c r="A26" s="55" t="s">
        <v>368</v>
      </c>
      <c r="B26" s="55" t="s">
        <v>520</v>
      </c>
      <c r="C26" s="55" t="s">
        <v>521</v>
      </c>
      <c r="D26" s="55" t="s">
        <v>522</v>
      </c>
      <c r="E26" s="55" t="s">
        <v>523</v>
      </c>
      <c r="F26" s="55" t="s">
        <v>524</v>
      </c>
      <c r="G26" s="55" t="s">
        <v>525</v>
      </c>
      <c r="H26" s="55" t="s">
        <v>526</v>
      </c>
      <c r="I26" s="55" t="s">
        <v>527</v>
      </c>
      <c r="J26" s="55" t="s">
        <v>528</v>
      </c>
      <c r="K26" s="55" t="s">
        <v>529</v>
      </c>
      <c r="L26" s="55" t="s">
        <v>530</v>
      </c>
      <c r="M26" s="55" t="s">
        <v>531</v>
      </c>
      <c r="N26" s="55" t="s">
        <v>532</v>
      </c>
      <c r="O26" s="55" t="s">
        <v>533</v>
      </c>
      <c r="P26" s="55" t="s">
        <v>534</v>
      </c>
      <c r="Q26" s="55" t="s">
        <v>535</v>
      </c>
      <c r="R26" s="55" t="s">
        <v>536</v>
      </c>
      <c r="S26" s="55" t="s">
        <v>537</v>
      </c>
      <c r="T26" s="55" t="s">
        <v>538</v>
      </c>
      <c r="U26" s="55" t="s">
        <v>539</v>
      </c>
      <c r="V26" s="55" t="s">
        <v>540</v>
      </c>
      <c r="W26" s="55" t="s">
        <v>541</v>
      </c>
      <c r="X26" s="55" t="s">
        <v>542</v>
      </c>
      <c r="Y26" s="55" t="s">
        <v>543</v>
      </c>
      <c r="Z26" s="55" t="s">
        <v>544</v>
      </c>
      <c r="AA26" s="55" t="s">
        <v>545</v>
      </c>
      <c r="AB26" s="55" t="s">
        <v>546</v>
      </c>
      <c r="AC26" s="55" t="s">
        <v>547</v>
      </c>
      <c r="AD26" s="55" t="s">
        <v>548</v>
      </c>
      <c r="AE26" s="55" t="s">
        <v>549</v>
      </c>
      <c r="AF26" s="55" t="s">
        <v>550</v>
      </c>
      <c r="AG26" s="55" t="s">
        <v>551</v>
      </c>
      <c r="AH26" s="55" t="s">
        <v>552</v>
      </c>
      <c r="AI26" s="55" t="s">
        <v>553</v>
      </c>
      <c r="AJ26" s="55" t="s">
        <v>554</v>
      </c>
      <c r="AK26" s="55" t="s">
        <v>555</v>
      </c>
      <c r="AL26" s="55" t="s">
        <v>556</v>
      </c>
      <c r="AM26" s="55" t="s">
        <v>557</v>
      </c>
      <c r="AN26" s="55" t="s">
        <v>558</v>
      </c>
      <c r="AO26" s="55" t="s">
        <v>559</v>
      </c>
      <c r="AP26" s="55" t="s">
        <v>560</v>
      </c>
      <c r="AQ26" s="55" t="s">
        <v>561</v>
      </c>
      <c r="AR26" s="55" t="s">
        <v>562</v>
      </c>
      <c r="AS26" s="55" t="s">
        <v>563</v>
      </c>
      <c r="AT26" s="55" t="s">
        <v>564</v>
      </c>
      <c r="AU26" s="55" t="s">
        <v>565</v>
      </c>
      <c r="AV26" s="55" t="s">
        <v>566</v>
      </c>
      <c r="AW26" s="55" t="s">
        <v>567</v>
      </c>
    </row>
    <row r="27" spans="1:49" x14ac:dyDescent="0.2">
      <c r="A27" s="43">
        <v>16</v>
      </c>
      <c r="B27" s="44"/>
      <c r="C27" s="44"/>
      <c r="D27" s="44"/>
      <c r="E27" s="44"/>
      <c r="F27" s="44"/>
      <c r="G27" s="44"/>
      <c r="H27" s="44"/>
      <c r="I27" s="44"/>
      <c r="J27" s="44">
        <v>27.21</v>
      </c>
      <c r="K27" s="44">
        <v>24.92</v>
      </c>
      <c r="L27" s="44">
        <v>23.05</v>
      </c>
      <c r="M27" s="44">
        <v>21.5</v>
      </c>
      <c r="N27" s="44">
        <v>20.18</v>
      </c>
      <c r="O27" s="44">
        <v>19.059999999999999</v>
      </c>
      <c r="P27" s="44">
        <v>18.09</v>
      </c>
      <c r="Q27" s="44">
        <v>17.25</v>
      </c>
      <c r="R27" s="44">
        <v>16.510000000000002</v>
      </c>
      <c r="S27" s="44">
        <v>15.85</v>
      </c>
      <c r="T27" s="44">
        <v>15.27</v>
      </c>
      <c r="U27" s="44">
        <v>14.74</v>
      </c>
      <c r="V27" s="44">
        <v>14.27</v>
      </c>
      <c r="W27" s="44">
        <v>13.84</v>
      </c>
      <c r="X27" s="44">
        <v>13.46</v>
      </c>
      <c r="Y27" s="44">
        <v>13.11</v>
      </c>
      <c r="Z27" s="44">
        <v>12.78</v>
      </c>
      <c r="AA27" s="44">
        <v>12.49</v>
      </c>
      <c r="AB27" s="44">
        <v>12.21</v>
      </c>
      <c r="AC27" s="44">
        <v>11.96</v>
      </c>
      <c r="AD27" s="44">
        <v>11.73</v>
      </c>
      <c r="AE27" s="44">
        <v>11.52</v>
      </c>
      <c r="AF27" s="44">
        <v>11.32</v>
      </c>
      <c r="AG27" s="44">
        <v>11.13</v>
      </c>
      <c r="AH27" s="44">
        <v>10.96</v>
      </c>
      <c r="AI27" s="44">
        <v>10.8</v>
      </c>
      <c r="AJ27" s="44">
        <v>10.65</v>
      </c>
      <c r="AK27" s="44">
        <v>10.51</v>
      </c>
      <c r="AL27" s="44">
        <v>10.38</v>
      </c>
      <c r="AM27" s="44">
        <v>10.26</v>
      </c>
      <c r="AN27" s="44">
        <v>10.15</v>
      </c>
      <c r="AO27" s="44">
        <v>10.050000000000001</v>
      </c>
      <c r="AP27" s="44">
        <v>9.9499999999999993</v>
      </c>
      <c r="AQ27" s="44">
        <v>9.86</v>
      </c>
      <c r="AR27" s="44">
        <v>9.77</v>
      </c>
      <c r="AS27" s="44">
        <v>9.69</v>
      </c>
      <c r="AT27" s="44">
        <v>9.6199999999999992</v>
      </c>
      <c r="AU27" s="44">
        <v>9.5500000000000007</v>
      </c>
      <c r="AV27" s="44">
        <v>9.49</v>
      </c>
      <c r="AW27" s="44">
        <v>9.43</v>
      </c>
    </row>
    <row r="28" spans="1:49" x14ac:dyDescent="0.2">
      <c r="A28" s="43">
        <v>17</v>
      </c>
      <c r="B28" s="44"/>
      <c r="C28" s="44"/>
      <c r="D28" s="44"/>
      <c r="E28" s="44"/>
      <c r="F28" s="44"/>
      <c r="G28" s="44"/>
      <c r="H28" s="44"/>
      <c r="I28" s="44"/>
      <c r="J28" s="44">
        <v>27.67</v>
      </c>
      <c r="K28" s="44">
        <v>25.34</v>
      </c>
      <c r="L28" s="44">
        <v>23.43</v>
      </c>
      <c r="M28" s="44">
        <v>21.85</v>
      </c>
      <c r="N28" s="44">
        <v>20.52</v>
      </c>
      <c r="O28" s="44">
        <v>19.38</v>
      </c>
      <c r="P28" s="44">
        <v>18.399999999999999</v>
      </c>
      <c r="Q28" s="44">
        <v>17.54</v>
      </c>
      <c r="R28" s="44">
        <v>16.79</v>
      </c>
      <c r="S28" s="44">
        <v>16.12</v>
      </c>
      <c r="T28" s="44">
        <v>15.52</v>
      </c>
      <c r="U28" s="44">
        <v>14.99</v>
      </c>
      <c r="V28" s="44">
        <v>14.51</v>
      </c>
      <c r="W28" s="44">
        <v>14.08</v>
      </c>
      <c r="X28" s="44">
        <v>13.69</v>
      </c>
      <c r="Y28" s="44">
        <v>13.33</v>
      </c>
      <c r="Z28" s="44">
        <v>13</v>
      </c>
      <c r="AA28" s="44">
        <v>12.7</v>
      </c>
      <c r="AB28" s="44">
        <v>12.42</v>
      </c>
      <c r="AC28" s="44">
        <v>12.17</v>
      </c>
      <c r="AD28" s="44">
        <v>11.93</v>
      </c>
      <c r="AE28" s="44">
        <v>11.72</v>
      </c>
      <c r="AF28" s="44">
        <v>11.51</v>
      </c>
      <c r="AG28" s="44">
        <v>11.33</v>
      </c>
      <c r="AH28" s="44">
        <v>11.15</v>
      </c>
      <c r="AI28" s="44">
        <v>10.99</v>
      </c>
      <c r="AJ28" s="44">
        <v>10.84</v>
      </c>
      <c r="AK28" s="44">
        <v>10.7</v>
      </c>
      <c r="AL28" s="44">
        <v>10.57</v>
      </c>
      <c r="AM28" s="44">
        <v>10.45</v>
      </c>
      <c r="AN28" s="44">
        <v>10.33</v>
      </c>
      <c r="AO28" s="44">
        <v>10.23</v>
      </c>
      <c r="AP28" s="44">
        <v>10.130000000000001</v>
      </c>
      <c r="AQ28" s="44">
        <v>10.039999999999999</v>
      </c>
      <c r="AR28" s="44">
        <v>9.9499999999999993</v>
      </c>
      <c r="AS28" s="44">
        <v>9.8699999999999992</v>
      </c>
      <c r="AT28" s="44">
        <v>9.8000000000000007</v>
      </c>
      <c r="AU28" s="44">
        <v>9.73</v>
      </c>
      <c r="AV28" s="44">
        <v>9.67</v>
      </c>
      <c r="AW28" s="44"/>
    </row>
    <row r="29" spans="1:49" x14ac:dyDescent="0.2">
      <c r="A29" s="43">
        <v>18</v>
      </c>
      <c r="B29" s="44"/>
      <c r="C29" s="44"/>
      <c r="D29" s="44"/>
      <c r="E29" s="44"/>
      <c r="F29" s="44"/>
      <c r="G29" s="44"/>
      <c r="H29" s="44"/>
      <c r="I29" s="44"/>
      <c r="J29" s="44">
        <v>28.18</v>
      </c>
      <c r="K29" s="44">
        <v>25.81</v>
      </c>
      <c r="L29" s="44">
        <v>23.87</v>
      </c>
      <c r="M29" s="44">
        <v>22.26</v>
      </c>
      <c r="N29" s="44">
        <v>20.9</v>
      </c>
      <c r="O29" s="44">
        <v>19.739999999999998</v>
      </c>
      <c r="P29" s="44">
        <v>18.739999999999998</v>
      </c>
      <c r="Q29" s="44">
        <v>17.87</v>
      </c>
      <c r="R29" s="44">
        <v>17.100000000000001</v>
      </c>
      <c r="S29" s="44">
        <v>16.420000000000002</v>
      </c>
      <c r="T29" s="44">
        <v>15.82</v>
      </c>
      <c r="U29" s="44">
        <v>15.28</v>
      </c>
      <c r="V29" s="44">
        <v>14.79</v>
      </c>
      <c r="W29" s="44">
        <v>14.35</v>
      </c>
      <c r="X29" s="44">
        <v>13.95</v>
      </c>
      <c r="Y29" s="44">
        <v>13.58</v>
      </c>
      <c r="Z29" s="44">
        <v>13.25</v>
      </c>
      <c r="AA29" s="44">
        <v>12.94</v>
      </c>
      <c r="AB29" s="44">
        <v>12.66</v>
      </c>
      <c r="AC29" s="44">
        <v>12.4</v>
      </c>
      <c r="AD29" s="44">
        <v>12.16</v>
      </c>
      <c r="AE29" s="44">
        <v>11.94</v>
      </c>
      <c r="AF29" s="44">
        <v>11.74</v>
      </c>
      <c r="AG29" s="44">
        <v>11.55</v>
      </c>
      <c r="AH29" s="44">
        <v>11.37</v>
      </c>
      <c r="AI29" s="44">
        <v>11.2</v>
      </c>
      <c r="AJ29" s="44">
        <v>11.05</v>
      </c>
      <c r="AK29" s="44">
        <v>10.91</v>
      </c>
      <c r="AL29" s="44">
        <v>10.78</v>
      </c>
      <c r="AM29" s="44">
        <v>10.65</v>
      </c>
      <c r="AN29" s="44">
        <v>10.54</v>
      </c>
      <c r="AO29" s="44">
        <v>10.43</v>
      </c>
      <c r="AP29" s="44">
        <v>10.34</v>
      </c>
      <c r="AQ29" s="44">
        <v>10.24</v>
      </c>
      <c r="AR29" s="44">
        <v>10.16</v>
      </c>
      <c r="AS29" s="44">
        <v>10.08</v>
      </c>
      <c r="AT29" s="44">
        <v>10.01</v>
      </c>
      <c r="AU29" s="44">
        <v>9.94</v>
      </c>
      <c r="AV29" s="44"/>
      <c r="AW29" s="44"/>
    </row>
    <row r="30" spans="1:49" x14ac:dyDescent="0.2">
      <c r="A30" s="43">
        <v>19</v>
      </c>
      <c r="B30" s="44"/>
      <c r="C30" s="44"/>
      <c r="D30" s="44"/>
      <c r="E30" s="44"/>
      <c r="F30" s="44"/>
      <c r="G30" s="44"/>
      <c r="H30" s="44"/>
      <c r="I30" s="44"/>
      <c r="J30" s="44">
        <v>28.68</v>
      </c>
      <c r="K30" s="44">
        <v>26.27</v>
      </c>
      <c r="L30" s="44">
        <v>24.3</v>
      </c>
      <c r="M30" s="44">
        <v>22.66</v>
      </c>
      <c r="N30" s="44">
        <v>21.28</v>
      </c>
      <c r="O30" s="44">
        <v>20.100000000000001</v>
      </c>
      <c r="P30" s="44">
        <v>19.079999999999998</v>
      </c>
      <c r="Q30" s="44">
        <v>18.190000000000001</v>
      </c>
      <c r="R30" s="44">
        <v>17.41</v>
      </c>
      <c r="S30" s="44">
        <v>16.72</v>
      </c>
      <c r="T30" s="44">
        <v>16.100000000000001</v>
      </c>
      <c r="U30" s="44">
        <v>15.55</v>
      </c>
      <c r="V30" s="44">
        <v>15.05</v>
      </c>
      <c r="W30" s="44">
        <v>14.61</v>
      </c>
      <c r="X30" s="44">
        <v>14.2</v>
      </c>
      <c r="Y30" s="44">
        <v>13.83</v>
      </c>
      <c r="Z30" s="44">
        <v>13.49</v>
      </c>
      <c r="AA30" s="44">
        <v>13.18</v>
      </c>
      <c r="AB30" s="44">
        <v>12.89</v>
      </c>
      <c r="AC30" s="44">
        <v>12.63</v>
      </c>
      <c r="AD30" s="44">
        <v>12.39</v>
      </c>
      <c r="AE30" s="44">
        <v>12.16</v>
      </c>
      <c r="AF30" s="44">
        <v>11.95</v>
      </c>
      <c r="AG30" s="44">
        <v>11.76</v>
      </c>
      <c r="AH30" s="44">
        <v>11.58</v>
      </c>
      <c r="AI30" s="44">
        <v>11.41</v>
      </c>
      <c r="AJ30" s="44">
        <v>11.26</v>
      </c>
      <c r="AK30" s="44">
        <v>11.12</v>
      </c>
      <c r="AL30" s="44">
        <v>10.98</v>
      </c>
      <c r="AM30" s="44">
        <v>10.86</v>
      </c>
      <c r="AN30" s="44">
        <v>10.74</v>
      </c>
      <c r="AO30" s="44">
        <v>10.64</v>
      </c>
      <c r="AP30" s="44">
        <v>10.54</v>
      </c>
      <c r="AQ30" s="44">
        <v>10.45</v>
      </c>
      <c r="AR30" s="44">
        <v>10.36</v>
      </c>
      <c r="AS30" s="44">
        <v>10.28</v>
      </c>
      <c r="AT30" s="44">
        <v>10.210000000000001</v>
      </c>
      <c r="AU30" s="44"/>
      <c r="AV30" s="44"/>
      <c r="AW30" s="44"/>
    </row>
    <row r="31" spans="1:49" x14ac:dyDescent="0.2">
      <c r="A31" s="43">
        <v>20</v>
      </c>
      <c r="B31" s="44"/>
      <c r="C31" s="44"/>
      <c r="D31" s="44"/>
      <c r="E31" s="44"/>
      <c r="F31" s="44"/>
      <c r="G31" s="44"/>
      <c r="H31" s="44"/>
      <c r="I31" s="44"/>
      <c r="J31" s="44">
        <v>29.11</v>
      </c>
      <c r="K31" s="44">
        <v>26.66</v>
      </c>
      <c r="L31" s="44">
        <v>24.66</v>
      </c>
      <c r="M31" s="44">
        <v>23</v>
      </c>
      <c r="N31" s="44">
        <v>21.6</v>
      </c>
      <c r="O31" s="44">
        <v>20.399999999999999</v>
      </c>
      <c r="P31" s="44">
        <v>19.37</v>
      </c>
      <c r="Q31" s="44">
        <v>18.46</v>
      </c>
      <c r="R31" s="44">
        <v>17.670000000000002</v>
      </c>
      <c r="S31" s="44">
        <v>16.97</v>
      </c>
      <c r="T31" s="44">
        <v>16.350000000000001</v>
      </c>
      <c r="U31" s="44">
        <v>15.79</v>
      </c>
      <c r="V31" s="44">
        <v>15.28</v>
      </c>
      <c r="W31" s="44">
        <v>14.83</v>
      </c>
      <c r="X31" s="44">
        <v>14.42</v>
      </c>
      <c r="Y31" s="44">
        <v>14.04</v>
      </c>
      <c r="Z31" s="44">
        <v>13.7</v>
      </c>
      <c r="AA31" s="44">
        <v>13.38</v>
      </c>
      <c r="AB31" s="44">
        <v>13.09</v>
      </c>
      <c r="AC31" s="44">
        <v>12.83</v>
      </c>
      <c r="AD31" s="44">
        <v>12.58</v>
      </c>
      <c r="AE31" s="44">
        <v>12.35</v>
      </c>
      <c r="AF31" s="44">
        <v>12.14</v>
      </c>
      <c r="AG31" s="44">
        <v>11.95</v>
      </c>
      <c r="AH31" s="44">
        <v>11.77</v>
      </c>
      <c r="AI31" s="44">
        <v>11.6</v>
      </c>
      <c r="AJ31" s="44">
        <v>11.44</v>
      </c>
      <c r="AK31" s="44">
        <v>11.3</v>
      </c>
      <c r="AL31" s="44">
        <v>11.16</v>
      </c>
      <c r="AM31" s="44">
        <v>11.04</v>
      </c>
      <c r="AN31" s="44">
        <v>10.92</v>
      </c>
      <c r="AO31" s="44">
        <v>10.82</v>
      </c>
      <c r="AP31" s="44">
        <v>10.72</v>
      </c>
      <c r="AQ31" s="44">
        <v>10.63</v>
      </c>
      <c r="AR31" s="44">
        <v>10.54</v>
      </c>
      <c r="AS31" s="44">
        <v>10.46</v>
      </c>
      <c r="AT31" s="44"/>
      <c r="AU31" s="44"/>
      <c r="AV31" s="44"/>
      <c r="AW31" s="44"/>
    </row>
    <row r="32" spans="1:49" x14ac:dyDescent="0.2">
      <c r="A32" s="43">
        <v>21</v>
      </c>
      <c r="B32" s="44"/>
      <c r="C32" s="44"/>
      <c r="D32" s="44"/>
      <c r="E32" s="44"/>
      <c r="F32" s="44"/>
      <c r="G32" s="44"/>
      <c r="H32" s="44"/>
      <c r="I32" s="44"/>
      <c r="J32" s="44">
        <v>29.55</v>
      </c>
      <c r="K32" s="44">
        <v>27.06</v>
      </c>
      <c r="L32" s="44">
        <v>25.03</v>
      </c>
      <c r="M32" s="44">
        <v>23.35</v>
      </c>
      <c r="N32" s="44">
        <v>21.92</v>
      </c>
      <c r="O32" s="44">
        <v>20.71</v>
      </c>
      <c r="P32" s="44">
        <v>19.66</v>
      </c>
      <c r="Q32" s="44">
        <v>18.739999999999998</v>
      </c>
      <c r="R32" s="44">
        <v>17.940000000000001</v>
      </c>
      <c r="S32" s="44">
        <v>17.23</v>
      </c>
      <c r="T32" s="44">
        <v>16.600000000000001</v>
      </c>
      <c r="U32" s="44">
        <v>16.03</v>
      </c>
      <c r="V32" s="44">
        <v>15.52</v>
      </c>
      <c r="W32" s="44">
        <v>15.06</v>
      </c>
      <c r="X32" s="44">
        <v>14.64</v>
      </c>
      <c r="Y32" s="44">
        <v>14.26</v>
      </c>
      <c r="Z32" s="44">
        <v>13.91</v>
      </c>
      <c r="AA32" s="44">
        <v>13.59</v>
      </c>
      <c r="AB32" s="44">
        <v>13.3</v>
      </c>
      <c r="AC32" s="44">
        <v>13.03</v>
      </c>
      <c r="AD32" s="44">
        <v>12.78</v>
      </c>
      <c r="AE32" s="44">
        <v>12.55</v>
      </c>
      <c r="AF32" s="44">
        <v>12.33</v>
      </c>
      <c r="AG32" s="44">
        <v>12.14</v>
      </c>
      <c r="AH32" s="44">
        <v>11.95</v>
      </c>
      <c r="AI32" s="44">
        <v>11.79</v>
      </c>
      <c r="AJ32" s="44">
        <v>11.63</v>
      </c>
      <c r="AK32" s="44">
        <v>11.48</v>
      </c>
      <c r="AL32" s="44">
        <v>11.35</v>
      </c>
      <c r="AM32" s="44">
        <v>11.23</v>
      </c>
      <c r="AN32" s="44">
        <v>11.11</v>
      </c>
      <c r="AO32" s="44">
        <v>11</v>
      </c>
      <c r="AP32" s="44">
        <v>10.91</v>
      </c>
      <c r="AQ32" s="44">
        <v>10.81</v>
      </c>
      <c r="AR32" s="44">
        <v>10.73</v>
      </c>
      <c r="AS32" s="44"/>
      <c r="AT32" s="44"/>
      <c r="AU32" s="44"/>
      <c r="AV32" s="44"/>
      <c r="AW32" s="44"/>
    </row>
    <row r="33" spans="1:49" x14ac:dyDescent="0.2">
      <c r="A33" s="43">
        <v>22</v>
      </c>
      <c r="B33" s="44"/>
      <c r="C33" s="44"/>
      <c r="D33" s="44"/>
      <c r="E33" s="44"/>
      <c r="F33" s="44"/>
      <c r="G33" s="44"/>
      <c r="H33" s="44"/>
      <c r="I33" s="44"/>
      <c r="J33" s="44">
        <v>29.99</v>
      </c>
      <c r="K33" s="44">
        <v>27.46</v>
      </c>
      <c r="L33" s="44">
        <v>25.4</v>
      </c>
      <c r="M33" s="44">
        <v>23.69</v>
      </c>
      <c r="N33" s="44">
        <v>22.25</v>
      </c>
      <c r="O33" s="44">
        <v>21.02</v>
      </c>
      <c r="P33" s="44">
        <v>19.95</v>
      </c>
      <c r="Q33" s="44">
        <v>19.03</v>
      </c>
      <c r="R33" s="44">
        <v>18.21</v>
      </c>
      <c r="S33" s="44">
        <v>17.489999999999998</v>
      </c>
      <c r="T33" s="44">
        <v>16.850000000000001</v>
      </c>
      <c r="U33" s="44">
        <v>16.27</v>
      </c>
      <c r="V33" s="44">
        <v>15.75</v>
      </c>
      <c r="W33" s="44">
        <v>15.29</v>
      </c>
      <c r="X33" s="44">
        <v>14.86</v>
      </c>
      <c r="Y33" s="44">
        <v>14.47</v>
      </c>
      <c r="Z33" s="44">
        <v>14.12</v>
      </c>
      <c r="AA33" s="44">
        <v>13.8</v>
      </c>
      <c r="AB33" s="44">
        <v>13.5</v>
      </c>
      <c r="AC33" s="44">
        <v>13.23</v>
      </c>
      <c r="AD33" s="44">
        <v>12.98</v>
      </c>
      <c r="AE33" s="44">
        <v>12.74</v>
      </c>
      <c r="AF33" s="44">
        <v>12.53</v>
      </c>
      <c r="AG33" s="44">
        <v>12.33</v>
      </c>
      <c r="AH33" s="44">
        <v>12.15</v>
      </c>
      <c r="AI33" s="44">
        <v>11.98</v>
      </c>
      <c r="AJ33" s="44">
        <v>11.82</v>
      </c>
      <c r="AK33" s="44">
        <v>11.67</v>
      </c>
      <c r="AL33" s="44">
        <v>11.54</v>
      </c>
      <c r="AM33" s="44">
        <v>11.42</v>
      </c>
      <c r="AN33" s="44">
        <v>11.3</v>
      </c>
      <c r="AO33" s="44">
        <v>11.19</v>
      </c>
      <c r="AP33" s="44">
        <v>11.1</v>
      </c>
      <c r="AQ33" s="44">
        <v>11</v>
      </c>
      <c r="AR33" s="44"/>
      <c r="AS33" s="44"/>
      <c r="AT33" s="44"/>
      <c r="AU33" s="44"/>
      <c r="AV33" s="44"/>
      <c r="AW33" s="44"/>
    </row>
    <row r="34" spans="1:49" x14ac:dyDescent="0.2">
      <c r="A34" s="43">
        <v>23</v>
      </c>
      <c r="B34" s="44"/>
      <c r="C34" s="44"/>
      <c r="D34" s="44"/>
      <c r="E34" s="44"/>
      <c r="F34" s="44"/>
      <c r="G34" s="44"/>
      <c r="H34" s="44"/>
      <c r="I34" s="44"/>
      <c r="J34" s="44">
        <v>30.43</v>
      </c>
      <c r="K34" s="44">
        <v>27.87</v>
      </c>
      <c r="L34" s="44">
        <v>25.78</v>
      </c>
      <c r="M34" s="44">
        <v>24.04</v>
      </c>
      <c r="N34" s="44">
        <v>22.58</v>
      </c>
      <c r="O34" s="44">
        <v>21.33</v>
      </c>
      <c r="P34" s="44">
        <v>20.25</v>
      </c>
      <c r="Q34" s="44">
        <v>19.309999999999999</v>
      </c>
      <c r="R34" s="44">
        <v>18.48</v>
      </c>
      <c r="S34" s="44">
        <v>17.75</v>
      </c>
      <c r="T34" s="44">
        <v>17.100000000000001</v>
      </c>
      <c r="U34" s="44">
        <v>16.52</v>
      </c>
      <c r="V34" s="44">
        <v>15.99</v>
      </c>
      <c r="W34" s="44">
        <v>15.52</v>
      </c>
      <c r="X34" s="44">
        <v>15.09</v>
      </c>
      <c r="Y34" s="44">
        <v>14.69</v>
      </c>
      <c r="Z34" s="44">
        <v>14.34</v>
      </c>
      <c r="AA34" s="44">
        <v>14.01</v>
      </c>
      <c r="AB34" s="44">
        <v>13.71</v>
      </c>
      <c r="AC34" s="44">
        <v>13.43</v>
      </c>
      <c r="AD34" s="44">
        <v>13.18</v>
      </c>
      <c r="AE34" s="44">
        <v>12.94</v>
      </c>
      <c r="AF34" s="44">
        <v>12.73</v>
      </c>
      <c r="AG34" s="44">
        <v>12.53</v>
      </c>
      <c r="AH34" s="44">
        <v>12.34</v>
      </c>
      <c r="AI34" s="44">
        <v>12.17</v>
      </c>
      <c r="AJ34" s="44">
        <v>12.01</v>
      </c>
      <c r="AK34" s="44">
        <v>11.87</v>
      </c>
      <c r="AL34" s="44">
        <v>11.73</v>
      </c>
      <c r="AM34" s="44">
        <v>11.61</v>
      </c>
      <c r="AN34" s="44">
        <v>11.5</v>
      </c>
      <c r="AO34" s="44">
        <v>11.39</v>
      </c>
      <c r="AP34" s="44">
        <v>11.29</v>
      </c>
      <c r="AQ34" s="44"/>
      <c r="AR34" s="44"/>
      <c r="AS34" s="44"/>
      <c r="AT34" s="44"/>
      <c r="AU34" s="44"/>
      <c r="AV34" s="44"/>
      <c r="AW34" s="44"/>
    </row>
    <row r="35" spans="1:49" x14ac:dyDescent="0.2">
      <c r="A35" s="43">
        <v>24</v>
      </c>
      <c r="B35" s="44"/>
      <c r="C35" s="44"/>
      <c r="D35" s="44"/>
      <c r="E35" s="44"/>
      <c r="F35" s="44"/>
      <c r="G35" s="44"/>
      <c r="H35" s="44"/>
      <c r="I35" s="44"/>
      <c r="J35" s="44">
        <v>30.87</v>
      </c>
      <c r="K35" s="44">
        <v>28.28</v>
      </c>
      <c r="L35" s="44">
        <v>26.16</v>
      </c>
      <c r="M35" s="44">
        <v>24.4</v>
      </c>
      <c r="N35" s="44">
        <v>22.91</v>
      </c>
      <c r="O35" s="44">
        <v>21.65</v>
      </c>
      <c r="P35" s="44">
        <v>20.55</v>
      </c>
      <c r="Q35" s="44">
        <v>19.600000000000001</v>
      </c>
      <c r="R35" s="44">
        <v>18.760000000000002</v>
      </c>
      <c r="S35" s="44">
        <v>18.02</v>
      </c>
      <c r="T35" s="44">
        <v>17.350000000000001</v>
      </c>
      <c r="U35" s="44">
        <v>16.760000000000002</v>
      </c>
      <c r="V35" s="44">
        <v>16.23</v>
      </c>
      <c r="W35" s="44">
        <v>15.75</v>
      </c>
      <c r="X35" s="44">
        <v>15.31</v>
      </c>
      <c r="Y35" s="44">
        <v>14.92</v>
      </c>
      <c r="Z35" s="44">
        <v>14.56</v>
      </c>
      <c r="AA35" s="44">
        <v>14.22</v>
      </c>
      <c r="AB35" s="44">
        <v>13.92</v>
      </c>
      <c r="AC35" s="44">
        <v>13.64</v>
      </c>
      <c r="AD35" s="44">
        <v>13.38</v>
      </c>
      <c r="AE35" s="44">
        <v>13.15</v>
      </c>
      <c r="AF35" s="44">
        <v>12.93</v>
      </c>
      <c r="AG35" s="44">
        <v>12.73</v>
      </c>
      <c r="AH35" s="44">
        <v>12.54</v>
      </c>
      <c r="AI35" s="44">
        <v>12.37</v>
      </c>
      <c r="AJ35" s="44">
        <v>12.21</v>
      </c>
      <c r="AK35" s="44">
        <v>12.07</v>
      </c>
      <c r="AL35" s="44">
        <v>11.94</v>
      </c>
      <c r="AM35" s="44">
        <v>11.81</v>
      </c>
      <c r="AN35" s="44">
        <v>11.7</v>
      </c>
      <c r="AO35" s="44">
        <v>11.59</v>
      </c>
      <c r="AP35" s="44"/>
      <c r="AQ35" s="44"/>
      <c r="AR35" s="44"/>
      <c r="AS35" s="44"/>
      <c r="AT35" s="44"/>
      <c r="AU35" s="44"/>
      <c r="AV35" s="44"/>
      <c r="AW35" s="44"/>
    </row>
    <row r="36" spans="1:49" x14ac:dyDescent="0.2">
      <c r="A36" s="43">
        <v>25</v>
      </c>
      <c r="B36" s="44"/>
      <c r="C36" s="44"/>
      <c r="D36" s="44"/>
      <c r="E36" s="44"/>
      <c r="F36" s="44"/>
      <c r="G36" s="44"/>
      <c r="H36" s="44"/>
      <c r="I36" s="44"/>
      <c r="J36" s="44">
        <v>31.32</v>
      </c>
      <c r="K36" s="44">
        <v>28.69</v>
      </c>
      <c r="L36" s="44">
        <v>26.54</v>
      </c>
      <c r="M36" s="44">
        <v>24.75</v>
      </c>
      <c r="N36" s="44">
        <v>23.25</v>
      </c>
      <c r="O36" s="44">
        <v>21.96</v>
      </c>
      <c r="P36" s="44">
        <v>20.85</v>
      </c>
      <c r="Q36" s="44">
        <v>19.89</v>
      </c>
      <c r="R36" s="44">
        <v>19.03</v>
      </c>
      <c r="S36" s="44">
        <v>18.28</v>
      </c>
      <c r="T36" s="44">
        <v>17.61</v>
      </c>
      <c r="U36" s="44">
        <v>17.010000000000002</v>
      </c>
      <c r="V36" s="44">
        <v>16.47</v>
      </c>
      <c r="W36" s="44">
        <v>15.99</v>
      </c>
      <c r="X36" s="44">
        <v>15.55</v>
      </c>
      <c r="Y36" s="44">
        <v>15.14</v>
      </c>
      <c r="Z36" s="44">
        <v>14.78</v>
      </c>
      <c r="AA36" s="44">
        <v>14.44</v>
      </c>
      <c r="AB36" s="44">
        <v>14.14</v>
      </c>
      <c r="AC36" s="44">
        <v>13.85</v>
      </c>
      <c r="AD36" s="44">
        <v>13.59</v>
      </c>
      <c r="AE36" s="44">
        <v>13.36</v>
      </c>
      <c r="AF36" s="44">
        <v>13.14</v>
      </c>
      <c r="AG36" s="44">
        <v>12.94</v>
      </c>
      <c r="AH36" s="44">
        <v>12.75</v>
      </c>
      <c r="AI36" s="44">
        <v>12.58</v>
      </c>
      <c r="AJ36" s="44">
        <v>12.42</v>
      </c>
      <c r="AK36" s="44">
        <v>12.28</v>
      </c>
      <c r="AL36" s="44">
        <v>12.14</v>
      </c>
      <c r="AM36" s="44">
        <v>12.02</v>
      </c>
      <c r="AN36" s="44">
        <v>11.9</v>
      </c>
      <c r="AO36" s="44"/>
      <c r="AP36" s="44"/>
      <c r="AQ36" s="44"/>
      <c r="AR36" s="44"/>
      <c r="AS36" s="44"/>
      <c r="AT36" s="44"/>
      <c r="AU36" s="44"/>
      <c r="AV36" s="44"/>
      <c r="AW36" s="44"/>
    </row>
    <row r="37" spans="1:49" x14ac:dyDescent="0.2">
      <c r="A37" s="43">
        <v>26</v>
      </c>
      <c r="B37" s="44"/>
      <c r="C37" s="44"/>
      <c r="D37" s="44"/>
      <c r="E37" s="44"/>
      <c r="F37" s="44"/>
      <c r="G37" s="44"/>
      <c r="H37" s="44"/>
      <c r="I37" s="44"/>
      <c r="J37" s="44">
        <v>31.78</v>
      </c>
      <c r="K37" s="44">
        <v>29.11</v>
      </c>
      <c r="L37" s="44">
        <v>26.93</v>
      </c>
      <c r="M37" s="44">
        <v>25.12</v>
      </c>
      <c r="N37" s="44">
        <v>23.59</v>
      </c>
      <c r="O37" s="44">
        <v>22.29</v>
      </c>
      <c r="P37" s="44">
        <v>21.16</v>
      </c>
      <c r="Q37" s="44">
        <v>20.18</v>
      </c>
      <c r="R37" s="44">
        <v>19.32</v>
      </c>
      <c r="S37" s="44">
        <v>18.55</v>
      </c>
      <c r="T37" s="44">
        <v>17.88</v>
      </c>
      <c r="U37" s="44">
        <v>17.27</v>
      </c>
      <c r="V37" s="44">
        <v>16.72</v>
      </c>
      <c r="W37" s="44">
        <v>16.23</v>
      </c>
      <c r="X37" s="44">
        <v>15.78</v>
      </c>
      <c r="Y37" s="44">
        <v>15.38</v>
      </c>
      <c r="Z37" s="44">
        <v>15</v>
      </c>
      <c r="AA37" s="44">
        <v>14.67</v>
      </c>
      <c r="AB37" s="44">
        <v>14.36</v>
      </c>
      <c r="AC37" s="44">
        <v>14.07</v>
      </c>
      <c r="AD37" s="44">
        <v>13.81</v>
      </c>
      <c r="AE37" s="44">
        <v>13.57</v>
      </c>
      <c r="AF37" s="44">
        <v>13.35</v>
      </c>
      <c r="AG37" s="44">
        <v>13.15</v>
      </c>
      <c r="AH37" s="44">
        <v>12.96</v>
      </c>
      <c r="AI37" s="44">
        <v>12.79</v>
      </c>
      <c r="AJ37" s="44">
        <v>12.63</v>
      </c>
      <c r="AK37" s="44">
        <v>12.49</v>
      </c>
      <c r="AL37" s="44">
        <v>12.36</v>
      </c>
      <c r="AM37" s="44">
        <v>12.23</v>
      </c>
      <c r="AN37" s="44"/>
      <c r="AO37" s="44"/>
      <c r="AP37" s="44"/>
      <c r="AQ37" s="44"/>
      <c r="AR37" s="44"/>
      <c r="AS37" s="44"/>
      <c r="AT37" s="44"/>
      <c r="AU37" s="44"/>
      <c r="AV37" s="44"/>
      <c r="AW37" s="44"/>
    </row>
    <row r="38" spans="1:49" x14ac:dyDescent="0.2">
      <c r="A38" s="43">
        <v>27</v>
      </c>
      <c r="B38" s="44"/>
      <c r="C38" s="44"/>
      <c r="D38" s="44"/>
      <c r="E38" s="44"/>
      <c r="F38" s="44"/>
      <c r="G38" s="44"/>
      <c r="H38" s="44"/>
      <c r="I38" s="44"/>
      <c r="J38" s="44">
        <v>32.24</v>
      </c>
      <c r="K38" s="44">
        <v>29.53</v>
      </c>
      <c r="L38" s="44">
        <v>27.32</v>
      </c>
      <c r="M38" s="44">
        <v>25.48</v>
      </c>
      <c r="N38" s="44">
        <v>23.94</v>
      </c>
      <c r="O38" s="44">
        <v>22.61</v>
      </c>
      <c r="P38" s="44">
        <v>21.47</v>
      </c>
      <c r="Q38" s="44">
        <v>20.48</v>
      </c>
      <c r="R38" s="44">
        <v>19.600000000000001</v>
      </c>
      <c r="S38" s="44">
        <v>18.829999999999998</v>
      </c>
      <c r="T38" s="44">
        <v>18.14</v>
      </c>
      <c r="U38" s="44">
        <v>17.53</v>
      </c>
      <c r="V38" s="44">
        <v>16.97</v>
      </c>
      <c r="W38" s="44">
        <v>16.47</v>
      </c>
      <c r="X38" s="44">
        <v>16.02</v>
      </c>
      <c r="Y38" s="44">
        <v>15.61</v>
      </c>
      <c r="Z38" s="44">
        <v>15.24</v>
      </c>
      <c r="AA38" s="44">
        <v>14.89</v>
      </c>
      <c r="AB38" s="44">
        <v>14.58</v>
      </c>
      <c r="AC38" s="44">
        <v>14.3</v>
      </c>
      <c r="AD38" s="44">
        <v>14.03</v>
      </c>
      <c r="AE38" s="44">
        <v>13.79</v>
      </c>
      <c r="AF38" s="44">
        <v>13.57</v>
      </c>
      <c r="AG38" s="44">
        <v>13.37</v>
      </c>
      <c r="AH38" s="44">
        <v>13.18</v>
      </c>
      <c r="AI38" s="44">
        <v>13.01</v>
      </c>
      <c r="AJ38" s="44">
        <v>12.85</v>
      </c>
      <c r="AK38" s="44">
        <v>12.71</v>
      </c>
      <c r="AL38" s="44">
        <v>12.58</v>
      </c>
      <c r="AM38" s="44"/>
      <c r="AN38" s="44"/>
      <c r="AO38" s="44"/>
      <c r="AP38" s="44"/>
      <c r="AQ38" s="44"/>
      <c r="AR38" s="44"/>
      <c r="AS38" s="44"/>
      <c r="AT38" s="44"/>
      <c r="AU38" s="44"/>
      <c r="AV38" s="44"/>
      <c r="AW38" s="44"/>
    </row>
    <row r="39" spans="1:49" x14ac:dyDescent="0.2">
      <c r="A39" s="43">
        <v>28</v>
      </c>
      <c r="B39" s="44"/>
      <c r="C39" s="44"/>
      <c r="D39" s="44"/>
      <c r="E39" s="44"/>
      <c r="F39" s="44"/>
      <c r="G39" s="44"/>
      <c r="H39" s="44"/>
      <c r="I39" s="44"/>
      <c r="J39" s="44">
        <v>32.700000000000003</v>
      </c>
      <c r="K39" s="44">
        <v>29.96</v>
      </c>
      <c r="L39" s="44">
        <v>27.72</v>
      </c>
      <c r="M39" s="44">
        <v>25.86</v>
      </c>
      <c r="N39" s="44">
        <v>24.29</v>
      </c>
      <c r="O39" s="44">
        <v>22.94</v>
      </c>
      <c r="P39" s="44">
        <v>21.79</v>
      </c>
      <c r="Q39" s="44">
        <v>20.78</v>
      </c>
      <c r="R39" s="44">
        <v>19.89</v>
      </c>
      <c r="S39" s="44">
        <v>19.11</v>
      </c>
      <c r="T39" s="44">
        <v>18.41</v>
      </c>
      <c r="U39" s="44">
        <v>17.79</v>
      </c>
      <c r="V39" s="44">
        <v>17.23</v>
      </c>
      <c r="W39" s="44">
        <v>16.72</v>
      </c>
      <c r="X39" s="44">
        <v>16.27</v>
      </c>
      <c r="Y39" s="44">
        <v>15.85</v>
      </c>
      <c r="Z39" s="44">
        <v>15.47</v>
      </c>
      <c r="AA39" s="44">
        <v>15.13</v>
      </c>
      <c r="AB39" s="44">
        <v>14.81</v>
      </c>
      <c r="AC39" s="44">
        <v>14.52</v>
      </c>
      <c r="AD39" s="44">
        <v>14.26</v>
      </c>
      <c r="AE39" s="44">
        <v>14.02</v>
      </c>
      <c r="AF39" s="44">
        <v>13.8</v>
      </c>
      <c r="AG39" s="44">
        <v>13.6</v>
      </c>
      <c r="AH39" s="44">
        <v>13.41</v>
      </c>
      <c r="AI39" s="44">
        <v>13.24</v>
      </c>
      <c r="AJ39" s="44">
        <v>13.08</v>
      </c>
      <c r="AK39" s="44">
        <v>12.94</v>
      </c>
      <c r="AL39" s="44"/>
      <c r="AM39" s="44"/>
      <c r="AN39" s="44"/>
      <c r="AO39" s="44"/>
      <c r="AP39" s="44"/>
      <c r="AQ39" s="44"/>
      <c r="AR39" s="44"/>
      <c r="AS39" s="44"/>
      <c r="AT39" s="44"/>
      <c r="AU39" s="44"/>
      <c r="AV39" s="44"/>
      <c r="AW39" s="44"/>
    </row>
    <row r="40" spans="1:49" x14ac:dyDescent="0.2">
      <c r="A40" s="43">
        <v>29</v>
      </c>
      <c r="B40" s="44"/>
      <c r="C40" s="44"/>
      <c r="D40" s="44"/>
      <c r="E40" s="44"/>
      <c r="F40" s="44"/>
      <c r="G40" s="44"/>
      <c r="H40" s="44"/>
      <c r="I40" s="44"/>
      <c r="J40" s="44">
        <v>33.18</v>
      </c>
      <c r="K40" s="44">
        <v>30.39</v>
      </c>
      <c r="L40" s="44">
        <v>28.12</v>
      </c>
      <c r="M40" s="44">
        <v>26.23</v>
      </c>
      <c r="N40" s="44">
        <v>24.64</v>
      </c>
      <c r="O40" s="44">
        <v>23.28</v>
      </c>
      <c r="P40" s="44">
        <v>22.11</v>
      </c>
      <c r="Q40" s="44">
        <v>21.09</v>
      </c>
      <c r="R40" s="44">
        <v>20.190000000000001</v>
      </c>
      <c r="S40" s="44">
        <v>19.39</v>
      </c>
      <c r="T40" s="44">
        <v>18.690000000000001</v>
      </c>
      <c r="U40" s="44">
        <v>18.059999999999999</v>
      </c>
      <c r="V40" s="44">
        <v>17.489999999999998</v>
      </c>
      <c r="W40" s="44">
        <v>16.98</v>
      </c>
      <c r="X40" s="44">
        <v>16.52</v>
      </c>
      <c r="Y40" s="44">
        <v>16.100000000000001</v>
      </c>
      <c r="Z40" s="44">
        <v>15.72</v>
      </c>
      <c r="AA40" s="44">
        <v>15.37</v>
      </c>
      <c r="AB40" s="44">
        <v>15.05</v>
      </c>
      <c r="AC40" s="44">
        <v>14.76</v>
      </c>
      <c r="AD40" s="44">
        <v>14.5</v>
      </c>
      <c r="AE40" s="44">
        <v>14.26</v>
      </c>
      <c r="AF40" s="44">
        <v>14.03</v>
      </c>
      <c r="AG40" s="44">
        <v>13.83</v>
      </c>
      <c r="AH40" s="44">
        <v>13.65</v>
      </c>
      <c r="AI40" s="44">
        <v>13.47</v>
      </c>
      <c r="AJ40" s="44">
        <v>13.32</v>
      </c>
      <c r="AK40" s="44"/>
      <c r="AL40" s="44"/>
      <c r="AM40" s="44"/>
      <c r="AN40" s="44"/>
      <c r="AO40" s="44"/>
      <c r="AP40" s="44"/>
      <c r="AQ40" s="44"/>
      <c r="AR40" s="44"/>
      <c r="AS40" s="44"/>
      <c r="AT40" s="44"/>
      <c r="AU40" s="44"/>
      <c r="AV40" s="44"/>
      <c r="AW40" s="44"/>
    </row>
    <row r="41" spans="1:49" x14ac:dyDescent="0.2">
      <c r="A41" s="43">
        <v>30</v>
      </c>
      <c r="B41" s="44"/>
      <c r="C41" s="44"/>
      <c r="D41" s="44"/>
      <c r="E41" s="44"/>
      <c r="F41" s="44"/>
      <c r="G41" s="44"/>
      <c r="H41" s="44"/>
      <c r="I41" s="44"/>
      <c r="J41" s="44">
        <v>33.65</v>
      </c>
      <c r="K41" s="44">
        <v>30.83</v>
      </c>
      <c r="L41" s="44">
        <v>28.53</v>
      </c>
      <c r="M41" s="44">
        <v>26.61</v>
      </c>
      <c r="N41" s="44">
        <v>25</v>
      </c>
      <c r="O41" s="44">
        <v>23.62</v>
      </c>
      <c r="P41" s="44">
        <v>22.43</v>
      </c>
      <c r="Q41" s="44">
        <v>21.4</v>
      </c>
      <c r="R41" s="44">
        <v>20.49</v>
      </c>
      <c r="S41" s="44">
        <v>19.68</v>
      </c>
      <c r="T41" s="44">
        <v>18.97</v>
      </c>
      <c r="U41" s="44">
        <v>18.329999999999998</v>
      </c>
      <c r="V41" s="44">
        <v>17.760000000000002</v>
      </c>
      <c r="W41" s="44">
        <v>17.239999999999998</v>
      </c>
      <c r="X41" s="44">
        <v>16.77</v>
      </c>
      <c r="Y41" s="44">
        <v>16.350000000000001</v>
      </c>
      <c r="Z41" s="44">
        <v>15.97</v>
      </c>
      <c r="AA41" s="44">
        <v>15.62</v>
      </c>
      <c r="AB41" s="44">
        <v>15.3</v>
      </c>
      <c r="AC41" s="44">
        <v>15.01</v>
      </c>
      <c r="AD41" s="44">
        <v>14.74</v>
      </c>
      <c r="AE41" s="44">
        <v>14.5</v>
      </c>
      <c r="AF41" s="44">
        <v>14.28</v>
      </c>
      <c r="AG41" s="44">
        <v>14.08</v>
      </c>
      <c r="AH41" s="44">
        <v>13.89</v>
      </c>
      <c r="AI41" s="44">
        <v>13.72</v>
      </c>
      <c r="AJ41" s="44"/>
      <c r="AK41" s="44"/>
      <c r="AL41" s="44"/>
      <c r="AM41" s="44"/>
      <c r="AN41" s="44"/>
      <c r="AO41" s="44"/>
      <c r="AP41" s="44"/>
      <c r="AQ41" s="44"/>
      <c r="AR41" s="44"/>
      <c r="AS41" s="44"/>
      <c r="AT41" s="44"/>
      <c r="AU41" s="44"/>
      <c r="AV41" s="44"/>
      <c r="AW41" s="44"/>
    </row>
    <row r="42" spans="1:49" x14ac:dyDescent="0.2">
      <c r="A42" s="43">
        <v>31</v>
      </c>
      <c r="B42" s="44"/>
      <c r="C42" s="44"/>
      <c r="D42" s="44"/>
      <c r="E42" s="44"/>
      <c r="F42" s="44"/>
      <c r="G42" s="44"/>
      <c r="H42" s="44"/>
      <c r="I42" s="44"/>
      <c r="J42" s="44">
        <v>34.14</v>
      </c>
      <c r="K42" s="44">
        <v>31.28</v>
      </c>
      <c r="L42" s="44">
        <v>28.94</v>
      </c>
      <c r="M42" s="44">
        <v>27</v>
      </c>
      <c r="N42" s="44">
        <v>25.37</v>
      </c>
      <c r="O42" s="44">
        <v>23.97</v>
      </c>
      <c r="P42" s="44">
        <v>22.76</v>
      </c>
      <c r="Q42" s="44">
        <v>21.71</v>
      </c>
      <c r="R42" s="44">
        <v>20.79</v>
      </c>
      <c r="S42" s="44">
        <v>19.98</v>
      </c>
      <c r="T42" s="44">
        <v>19.25</v>
      </c>
      <c r="U42" s="44">
        <v>18.61</v>
      </c>
      <c r="V42" s="44">
        <v>18.03</v>
      </c>
      <c r="W42" s="44">
        <v>17.510000000000002</v>
      </c>
      <c r="X42" s="44">
        <v>17.04</v>
      </c>
      <c r="Y42" s="44">
        <v>16.61</v>
      </c>
      <c r="Z42" s="44">
        <v>16.22</v>
      </c>
      <c r="AA42" s="44">
        <v>15.87</v>
      </c>
      <c r="AB42" s="44">
        <v>15.55</v>
      </c>
      <c r="AC42" s="44">
        <v>15.26</v>
      </c>
      <c r="AD42" s="44">
        <v>15</v>
      </c>
      <c r="AE42" s="44">
        <v>14.75</v>
      </c>
      <c r="AF42" s="44">
        <v>14.53</v>
      </c>
      <c r="AG42" s="44">
        <v>14.33</v>
      </c>
      <c r="AH42" s="44">
        <v>14.14</v>
      </c>
      <c r="AI42" s="44"/>
      <c r="AJ42" s="44"/>
      <c r="AK42" s="44"/>
      <c r="AL42" s="44"/>
      <c r="AM42" s="44"/>
      <c r="AN42" s="44"/>
      <c r="AO42" s="44"/>
      <c r="AP42" s="44"/>
      <c r="AQ42" s="44"/>
      <c r="AR42" s="44"/>
      <c r="AS42" s="44"/>
      <c r="AT42" s="44"/>
      <c r="AU42" s="44"/>
      <c r="AV42" s="44"/>
      <c r="AW42" s="44"/>
    </row>
    <row r="43" spans="1:49" x14ac:dyDescent="0.2">
      <c r="A43" s="43">
        <v>32</v>
      </c>
      <c r="B43" s="44"/>
      <c r="C43" s="44"/>
      <c r="D43" s="44"/>
      <c r="E43" s="44"/>
      <c r="F43" s="44"/>
      <c r="G43" s="44"/>
      <c r="H43" s="44"/>
      <c r="I43" s="44"/>
      <c r="J43" s="44">
        <v>34.630000000000003</v>
      </c>
      <c r="K43" s="44">
        <v>31.73</v>
      </c>
      <c r="L43" s="44">
        <v>29.36</v>
      </c>
      <c r="M43" s="44">
        <v>27.39</v>
      </c>
      <c r="N43" s="44">
        <v>25.73</v>
      </c>
      <c r="O43" s="44">
        <v>24.32</v>
      </c>
      <c r="P43" s="44">
        <v>23.1</v>
      </c>
      <c r="Q43" s="44">
        <v>22.03</v>
      </c>
      <c r="R43" s="44">
        <v>21.1</v>
      </c>
      <c r="S43" s="44">
        <v>20.28</v>
      </c>
      <c r="T43" s="44">
        <v>19.54</v>
      </c>
      <c r="U43" s="44">
        <v>18.89</v>
      </c>
      <c r="V43" s="44">
        <v>18.309999999999999</v>
      </c>
      <c r="W43" s="44">
        <v>17.78</v>
      </c>
      <c r="X43" s="44">
        <v>17.309999999999999</v>
      </c>
      <c r="Y43" s="44">
        <v>16.88</v>
      </c>
      <c r="Z43" s="44">
        <v>16.489999999999998</v>
      </c>
      <c r="AA43" s="44">
        <v>16.14</v>
      </c>
      <c r="AB43" s="44">
        <v>15.81</v>
      </c>
      <c r="AC43" s="44">
        <v>15.52</v>
      </c>
      <c r="AD43" s="44">
        <v>15.26</v>
      </c>
      <c r="AE43" s="44">
        <v>15.02</v>
      </c>
      <c r="AF43" s="44">
        <v>14.79</v>
      </c>
      <c r="AG43" s="44">
        <v>14.59</v>
      </c>
      <c r="AH43" s="44"/>
      <c r="AI43" s="44"/>
      <c r="AJ43" s="44"/>
      <c r="AK43" s="44"/>
      <c r="AL43" s="44"/>
      <c r="AM43" s="44"/>
      <c r="AN43" s="44"/>
      <c r="AO43" s="44"/>
      <c r="AP43" s="44"/>
      <c r="AQ43" s="44"/>
      <c r="AR43" s="44"/>
      <c r="AS43" s="44"/>
      <c r="AT43" s="44"/>
      <c r="AU43" s="44"/>
      <c r="AV43" s="44"/>
      <c r="AW43" s="44"/>
    </row>
    <row r="44" spans="1:49" x14ac:dyDescent="0.2">
      <c r="A44" s="43">
        <v>33</v>
      </c>
      <c r="B44" s="44"/>
      <c r="C44" s="44"/>
      <c r="D44" s="44"/>
      <c r="E44" s="44"/>
      <c r="F44" s="44"/>
      <c r="G44" s="44"/>
      <c r="H44" s="44"/>
      <c r="I44" s="44"/>
      <c r="J44" s="44">
        <v>35.119999999999997</v>
      </c>
      <c r="K44" s="44">
        <v>32.18</v>
      </c>
      <c r="L44" s="44">
        <v>29.78</v>
      </c>
      <c r="M44" s="44">
        <v>27.79</v>
      </c>
      <c r="N44" s="44">
        <v>26.11</v>
      </c>
      <c r="O44" s="44">
        <v>24.67</v>
      </c>
      <c r="P44" s="44">
        <v>23.43</v>
      </c>
      <c r="Q44" s="44">
        <v>22.36</v>
      </c>
      <c r="R44" s="44">
        <v>21.41</v>
      </c>
      <c r="S44" s="44">
        <v>20.58</v>
      </c>
      <c r="T44" s="44">
        <v>19.84</v>
      </c>
      <c r="U44" s="44">
        <v>19.18</v>
      </c>
      <c r="V44" s="44">
        <v>18.59</v>
      </c>
      <c r="W44" s="44">
        <v>18.059999999999999</v>
      </c>
      <c r="X44" s="44">
        <v>17.579999999999998</v>
      </c>
      <c r="Y44" s="44">
        <v>17.149999999999999</v>
      </c>
      <c r="Z44" s="44">
        <v>16.760000000000002</v>
      </c>
      <c r="AA44" s="44">
        <v>16.41</v>
      </c>
      <c r="AB44" s="44">
        <v>16.09</v>
      </c>
      <c r="AC44" s="44">
        <v>15.8</v>
      </c>
      <c r="AD44" s="44">
        <v>15.53</v>
      </c>
      <c r="AE44" s="44">
        <v>15.29</v>
      </c>
      <c r="AF44" s="44">
        <v>15.07</v>
      </c>
      <c r="AG44" s="44"/>
      <c r="AH44" s="44"/>
      <c r="AI44" s="44"/>
      <c r="AJ44" s="44"/>
      <c r="AK44" s="44"/>
      <c r="AL44" s="44"/>
      <c r="AM44" s="44"/>
      <c r="AN44" s="44"/>
      <c r="AO44" s="44"/>
      <c r="AP44" s="44"/>
      <c r="AQ44" s="44"/>
      <c r="AR44" s="44"/>
      <c r="AS44" s="44"/>
      <c r="AT44" s="44"/>
      <c r="AU44" s="44"/>
      <c r="AV44" s="44"/>
      <c r="AW44" s="44"/>
    </row>
    <row r="45" spans="1:49" x14ac:dyDescent="0.2">
      <c r="A45" s="43">
        <v>34</v>
      </c>
      <c r="B45" s="44"/>
      <c r="C45" s="44"/>
      <c r="D45" s="44"/>
      <c r="E45" s="44"/>
      <c r="F45" s="44"/>
      <c r="G45" s="44"/>
      <c r="H45" s="44"/>
      <c r="I45" s="44"/>
      <c r="J45" s="44">
        <v>35.619999999999997</v>
      </c>
      <c r="K45" s="44">
        <v>32.64</v>
      </c>
      <c r="L45" s="44">
        <v>30.2</v>
      </c>
      <c r="M45" s="44">
        <v>28.18</v>
      </c>
      <c r="N45" s="44">
        <v>26.48</v>
      </c>
      <c r="O45" s="44">
        <v>25.03</v>
      </c>
      <c r="P45" s="44">
        <v>23.78</v>
      </c>
      <c r="Q45" s="44">
        <v>22.69</v>
      </c>
      <c r="R45" s="44">
        <v>21.73</v>
      </c>
      <c r="S45" s="44">
        <v>20.89</v>
      </c>
      <c r="T45" s="44">
        <v>20.14</v>
      </c>
      <c r="U45" s="44">
        <v>19.48</v>
      </c>
      <c r="V45" s="44">
        <v>18.88</v>
      </c>
      <c r="W45" s="44">
        <v>18.350000000000001</v>
      </c>
      <c r="X45" s="44">
        <v>17.87</v>
      </c>
      <c r="Y45" s="44">
        <v>17.440000000000001</v>
      </c>
      <c r="Z45" s="44">
        <v>17.05</v>
      </c>
      <c r="AA45" s="44">
        <v>16.690000000000001</v>
      </c>
      <c r="AB45" s="44">
        <v>16.37</v>
      </c>
      <c r="AC45" s="44">
        <v>16.079999999999998</v>
      </c>
      <c r="AD45" s="44">
        <v>15.81</v>
      </c>
      <c r="AE45" s="44">
        <v>15.57</v>
      </c>
      <c r="AF45" s="44"/>
      <c r="AG45" s="44"/>
      <c r="AH45" s="44"/>
      <c r="AI45" s="44"/>
      <c r="AJ45" s="44"/>
      <c r="AK45" s="44"/>
      <c r="AL45" s="44"/>
      <c r="AM45" s="44"/>
      <c r="AN45" s="44"/>
      <c r="AO45" s="44"/>
      <c r="AP45" s="44"/>
      <c r="AQ45" s="44"/>
      <c r="AR45" s="44"/>
      <c r="AS45" s="44"/>
      <c r="AT45" s="44"/>
      <c r="AU45" s="44"/>
      <c r="AV45" s="44"/>
      <c r="AW45" s="44"/>
    </row>
    <row r="46" spans="1:49" x14ac:dyDescent="0.2">
      <c r="A46" s="43">
        <v>35</v>
      </c>
      <c r="B46" s="44"/>
      <c r="C46" s="44"/>
      <c r="D46" s="44"/>
      <c r="E46" s="44"/>
      <c r="F46" s="44"/>
      <c r="G46" s="44"/>
      <c r="H46" s="44"/>
      <c r="I46" s="44"/>
      <c r="J46" s="44">
        <v>36.119999999999997</v>
      </c>
      <c r="K46" s="44">
        <v>33.1</v>
      </c>
      <c r="L46" s="44">
        <v>30.64</v>
      </c>
      <c r="M46" s="44">
        <v>28.59</v>
      </c>
      <c r="N46" s="44">
        <v>26.87</v>
      </c>
      <c r="O46" s="44">
        <v>25.4</v>
      </c>
      <c r="P46" s="44">
        <v>24.13</v>
      </c>
      <c r="Q46" s="44">
        <v>23.03</v>
      </c>
      <c r="R46" s="44">
        <v>22.06</v>
      </c>
      <c r="S46" s="44">
        <v>21.21</v>
      </c>
      <c r="T46" s="44">
        <v>20.46</v>
      </c>
      <c r="U46" s="44">
        <v>19.79</v>
      </c>
      <c r="V46" s="44">
        <v>19.190000000000001</v>
      </c>
      <c r="W46" s="44">
        <v>18.649999999999999</v>
      </c>
      <c r="X46" s="44">
        <v>18.170000000000002</v>
      </c>
      <c r="Y46" s="44">
        <v>17.73</v>
      </c>
      <c r="Z46" s="44">
        <v>17.34</v>
      </c>
      <c r="AA46" s="44">
        <v>16.989999999999998</v>
      </c>
      <c r="AB46" s="44">
        <v>16.670000000000002</v>
      </c>
      <c r="AC46" s="44">
        <v>16.37</v>
      </c>
      <c r="AD46" s="44">
        <v>16.11</v>
      </c>
      <c r="AE46" s="44"/>
      <c r="AF46" s="44"/>
      <c r="AG46" s="44"/>
      <c r="AH46" s="44"/>
      <c r="AI46" s="44"/>
      <c r="AJ46" s="44"/>
      <c r="AK46" s="44"/>
      <c r="AL46" s="44"/>
      <c r="AM46" s="44"/>
      <c r="AN46" s="44"/>
      <c r="AO46" s="44"/>
      <c r="AP46" s="44"/>
      <c r="AQ46" s="44"/>
      <c r="AR46" s="44"/>
      <c r="AS46" s="44"/>
      <c r="AT46" s="44"/>
      <c r="AU46" s="44"/>
      <c r="AV46" s="44"/>
      <c r="AW46" s="44"/>
    </row>
    <row r="47" spans="1:49" x14ac:dyDescent="0.2">
      <c r="A47" s="43">
        <v>36</v>
      </c>
      <c r="B47" s="44"/>
      <c r="C47" s="44"/>
      <c r="D47" s="44"/>
      <c r="E47" s="44"/>
      <c r="F47" s="44"/>
      <c r="G47" s="44"/>
      <c r="H47" s="44"/>
      <c r="I47" s="44"/>
      <c r="J47" s="44">
        <v>36.630000000000003</v>
      </c>
      <c r="K47" s="44">
        <v>33.57</v>
      </c>
      <c r="L47" s="44">
        <v>31.08</v>
      </c>
      <c r="M47" s="44">
        <v>29</v>
      </c>
      <c r="N47" s="44">
        <v>27.26</v>
      </c>
      <c r="O47" s="44">
        <v>25.77</v>
      </c>
      <c r="P47" s="44">
        <v>24.49</v>
      </c>
      <c r="Q47" s="44">
        <v>23.37</v>
      </c>
      <c r="R47" s="44">
        <v>22.4</v>
      </c>
      <c r="S47" s="44">
        <v>21.54</v>
      </c>
      <c r="T47" s="44">
        <v>20.78</v>
      </c>
      <c r="U47" s="44">
        <v>20.11</v>
      </c>
      <c r="V47" s="44">
        <v>19.5</v>
      </c>
      <c r="W47" s="44">
        <v>18.96</v>
      </c>
      <c r="X47" s="44">
        <v>18.48</v>
      </c>
      <c r="Y47" s="44">
        <v>18.04</v>
      </c>
      <c r="Z47" s="44">
        <v>17.649999999999999</v>
      </c>
      <c r="AA47" s="44">
        <v>17.3</v>
      </c>
      <c r="AB47" s="44">
        <v>16.97</v>
      </c>
      <c r="AC47" s="44">
        <v>16.68</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
      <c r="A48" s="43">
        <v>37</v>
      </c>
      <c r="B48" s="44"/>
      <c r="C48" s="44"/>
      <c r="D48" s="44"/>
      <c r="E48" s="44"/>
      <c r="F48" s="44"/>
      <c r="G48" s="44"/>
      <c r="H48" s="44"/>
      <c r="I48" s="44"/>
      <c r="J48" s="44">
        <v>37.159999999999997</v>
      </c>
      <c r="K48" s="44">
        <v>34.049999999999997</v>
      </c>
      <c r="L48" s="44">
        <v>31.53</v>
      </c>
      <c r="M48" s="44">
        <v>29.43</v>
      </c>
      <c r="N48" s="44">
        <v>27.66</v>
      </c>
      <c r="O48" s="44">
        <v>26.15</v>
      </c>
      <c r="P48" s="44">
        <v>24.86</v>
      </c>
      <c r="Q48" s="44">
        <v>23.73</v>
      </c>
      <c r="R48" s="44">
        <v>22.75</v>
      </c>
      <c r="S48" s="44">
        <v>21.88</v>
      </c>
      <c r="T48" s="44">
        <v>21.12</v>
      </c>
      <c r="U48" s="44">
        <v>20.440000000000001</v>
      </c>
      <c r="V48" s="44">
        <v>19.829999999999998</v>
      </c>
      <c r="W48" s="44">
        <v>19.29</v>
      </c>
      <c r="X48" s="44">
        <v>18.809999999999999</v>
      </c>
      <c r="Y48" s="44">
        <v>18.37</v>
      </c>
      <c r="Z48" s="44">
        <v>17.98</v>
      </c>
      <c r="AA48" s="44">
        <v>17.62</v>
      </c>
      <c r="AB48" s="44">
        <v>17.3</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
      <c r="A49" s="43">
        <v>38</v>
      </c>
      <c r="B49" s="44"/>
      <c r="C49" s="44"/>
      <c r="D49" s="44"/>
      <c r="E49" s="44"/>
      <c r="F49" s="44"/>
      <c r="G49" s="44"/>
      <c r="H49" s="44"/>
      <c r="I49" s="44"/>
      <c r="J49" s="44">
        <v>37.69</v>
      </c>
      <c r="K49" s="44">
        <v>34.549999999999997</v>
      </c>
      <c r="L49" s="44">
        <v>31.99</v>
      </c>
      <c r="M49" s="44">
        <v>29.86</v>
      </c>
      <c r="N49" s="44">
        <v>28.07</v>
      </c>
      <c r="O49" s="44">
        <v>26.55</v>
      </c>
      <c r="P49" s="44">
        <v>25.24</v>
      </c>
      <c r="Q49" s="44">
        <v>24.1</v>
      </c>
      <c r="R49" s="44">
        <v>23.11</v>
      </c>
      <c r="S49" s="44">
        <v>22.24</v>
      </c>
      <c r="T49" s="44">
        <v>21.47</v>
      </c>
      <c r="U49" s="44">
        <v>20.79</v>
      </c>
      <c r="V49" s="44">
        <v>20.18</v>
      </c>
      <c r="W49" s="44">
        <v>19.64</v>
      </c>
      <c r="X49" s="44">
        <v>19.149999999999999</v>
      </c>
      <c r="Y49" s="44">
        <v>18.71</v>
      </c>
      <c r="Z49" s="44">
        <v>18.32</v>
      </c>
      <c r="AA49" s="44">
        <v>17.96</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
      <c r="A50" s="43">
        <v>39</v>
      </c>
      <c r="B50" s="44"/>
      <c r="C50" s="44"/>
      <c r="D50" s="44"/>
      <c r="E50" s="44"/>
      <c r="F50" s="44"/>
      <c r="G50" s="44"/>
      <c r="H50" s="44"/>
      <c r="I50" s="44"/>
      <c r="J50" s="44">
        <v>38.229999999999997</v>
      </c>
      <c r="K50" s="44">
        <v>35.049999999999997</v>
      </c>
      <c r="L50" s="44">
        <v>32.46</v>
      </c>
      <c r="M50" s="44">
        <v>30.31</v>
      </c>
      <c r="N50" s="44">
        <v>28.5</v>
      </c>
      <c r="O50" s="44">
        <v>26.96</v>
      </c>
      <c r="P50" s="44">
        <v>25.64</v>
      </c>
      <c r="Q50" s="44">
        <v>24.49</v>
      </c>
      <c r="R50" s="44">
        <v>23.49</v>
      </c>
      <c r="S50" s="44">
        <v>22.61</v>
      </c>
      <c r="T50" s="44">
        <v>21.84</v>
      </c>
      <c r="U50" s="44">
        <v>21.15</v>
      </c>
      <c r="V50" s="44">
        <v>20.54</v>
      </c>
      <c r="W50" s="44">
        <v>20</v>
      </c>
      <c r="X50" s="44">
        <v>19.510000000000002</v>
      </c>
      <c r="Y50" s="44">
        <v>19.07</v>
      </c>
      <c r="Z50" s="44">
        <v>18.670000000000002</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
      <c r="A51" s="43">
        <v>40</v>
      </c>
      <c r="B51" s="44"/>
      <c r="C51" s="44"/>
      <c r="D51" s="44"/>
      <c r="E51" s="44"/>
      <c r="F51" s="44"/>
      <c r="G51" s="44"/>
      <c r="H51" s="44"/>
      <c r="I51" s="44"/>
      <c r="J51" s="44">
        <v>38.79</v>
      </c>
      <c r="K51" s="44">
        <v>35.57</v>
      </c>
      <c r="L51" s="44">
        <v>32.94</v>
      </c>
      <c r="M51" s="44">
        <v>30.77</v>
      </c>
      <c r="N51" s="44">
        <v>28.94</v>
      </c>
      <c r="O51" s="44">
        <v>27.39</v>
      </c>
      <c r="P51" s="44">
        <v>26.05</v>
      </c>
      <c r="Q51" s="44">
        <v>24.9</v>
      </c>
      <c r="R51" s="44">
        <v>23.89</v>
      </c>
      <c r="S51" s="44">
        <v>23</v>
      </c>
      <c r="T51" s="44">
        <v>22.23</v>
      </c>
      <c r="U51" s="44">
        <v>21.54</v>
      </c>
      <c r="V51" s="44">
        <v>20.93</v>
      </c>
      <c r="W51" s="44">
        <v>20.38</v>
      </c>
      <c r="X51" s="44">
        <v>19.89</v>
      </c>
      <c r="Y51" s="44">
        <v>19.45</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
      <c r="A52" s="43">
        <v>41</v>
      </c>
      <c r="B52" s="44"/>
      <c r="C52" s="44"/>
      <c r="D52" s="44"/>
      <c r="E52" s="44"/>
      <c r="F52" s="44"/>
      <c r="G52" s="44"/>
      <c r="H52" s="44"/>
      <c r="I52" s="44"/>
      <c r="J52" s="44">
        <v>39.36</v>
      </c>
      <c r="K52" s="44">
        <v>36.1</v>
      </c>
      <c r="L52" s="44">
        <v>33.450000000000003</v>
      </c>
      <c r="M52" s="44">
        <v>31.25</v>
      </c>
      <c r="N52" s="44">
        <v>29.4</v>
      </c>
      <c r="O52" s="44">
        <v>27.83</v>
      </c>
      <c r="P52" s="44">
        <v>26.49</v>
      </c>
      <c r="Q52" s="44">
        <v>25.32</v>
      </c>
      <c r="R52" s="44">
        <v>24.31</v>
      </c>
      <c r="S52" s="44">
        <v>23.42</v>
      </c>
      <c r="T52" s="44">
        <v>22.64</v>
      </c>
      <c r="U52" s="44">
        <v>21.95</v>
      </c>
      <c r="V52" s="44">
        <v>21.33</v>
      </c>
      <c r="W52" s="44">
        <v>20.78</v>
      </c>
      <c r="X52" s="44">
        <v>20.29</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
      <c r="A53" s="43">
        <v>42</v>
      </c>
      <c r="B53" s="44"/>
      <c r="C53" s="44"/>
      <c r="D53" s="44"/>
      <c r="E53" s="44"/>
      <c r="F53" s="44"/>
      <c r="G53" s="44"/>
      <c r="H53" s="44"/>
      <c r="I53" s="44"/>
      <c r="J53" s="44">
        <v>39.950000000000003</v>
      </c>
      <c r="K53" s="44">
        <v>36.65</v>
      </c>
      <c r="L53" s="44">
        <v>33.97</v>
      </c>
      <c r="M53" s="44">
        <v>31.75</v>
      </c>
      <c r="N53" s="44">
        <v>29.88</v>
      </c>
      <c r="O53" s="44">
        <v>28.3</v>
      </c>
      <c r="P53" s="44">
        <v>26.94</v>
      </c>
      <c r="Q53" s="44">
        <v>25.77</v>
      </c>
      <c r="R53" s="44">
        <v>24.75</v>
      </c>
      <c r="S53" s="44">
        <v>23.86</v>
      </c>
      <c r="T53" s="44">
        <v>23.07</v>
      </c>
      <c r="U53" s="44">
        <v>22.38</v>
      </c>
      <c r="V53" s="44">
        <v>21.76</v>
      </c>
      <c r="W53" s="44">
        <v>21.2</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
      <c r="A54" s="43">
        <v>43</v>
      </c>
      <c r="B54" s="44"/>
      <c r="C54" s="44"/>
      <c r="D54" s="44"/>
      <c r="E54" s="44"/>
      <c r="F54" s="44"/>
      <c r="G54" s="44"/>
      <c r="H54" s="44"/>
      <c r="I54" s="44"/>
      <c r="J54" s="44">
        <v>40.56</v>
      </c>
      <c r="K54" s="44">
        <v>37.22</v>
      </c>
      <c r="L54" s="44">
        <v>34.51</v>
      </c>
      <c r="M54" s="44">
        <v>32.26</v>
      </c>
      <c r="N54" s="44">
        <v>30.38</v>
      </c>
      <c r="O54" s="44">
        <v>28.79</v>
      </c>
      <c r="P54" s="44">
        <v>27.42</v>
      </c>
      <c r="Q54" s="44">
        <v>26.24</v>
      </c>
      <c r="R54" s="44">
        <v>25.21</v>
      </c>
      <c r="S54" s="44">
        <v>24.32</v>
      </c>
      <c r="T54" s="44">
        <v>23.53</v>
      </c>
      <c r="U54" s="44">
        <v>22.83</v>
      </c>
      <c r="V54" s="44">
        <v>22.2</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
      <c r="A55" s="43">
        <v>44</v>
      </c>
      <c r="B55" s="44"/>
      <c r="C55" s="44"/>
      <c r="D55" s="44"/>
      <c r="E55" s="44"/>
      <c r="F55" s="44"/>
      <c r="G55" s="44"/>
      <c r="H55" s="44"/>
      <c r="I55" s="44"/>
      <c r="J55" s="44">
        <v>41.19</v>
      </c>
      <c r="K55" s="44">
        <v>37.82</v>
      </c>
      <c r="L55" s="44">
        <v>35.07</v>
      </c>
      <c r="M55" s="44">
        <v>32.81</v>
      </c>
      <c r="N55" s="44">
        <v>30.91</v>
      </c>
      <c r="O55" s="44">
        <v>29.3</v>
      </c>
      <c r="P55" s="44">
        <v>27.93</v>
      </c>
      <c r="Q55" s="44">
        <v>26.74</v>
      </c>
      <c r="R55" s="44">
        <v>25.71</v>
      </c>
      <c r="S55" s="44">
        <v>24.8</v>
      </c>
      <c r="T55" s="44">
        <v>24.01</v>
      </c>
      <c r="U55" s="44">
        <v>23.3</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
      <c r="A56" s="43">
        <v>45</v>
      </c>
      <c r="B56" s="44"/>
      <c r="C56" s="44"/>
      <c r="D56" s="44"/>
      <c r="E56" s="44"/>
      <c r="F56" s="44"/>
      <c r="G56" s="44"/>
      <c r="H56" s="44"/>
      <c r="I56" s="44"/>
      <c r="J56" s="44">
        <v>41.85</v>
      </c>
      <c r="K56" s="44">
        <v>38.44</v>
      </c>
      <c r="L56" s="44">
        <v>35.67</v>
      </c>
      <c r="M56" s="44">
        <v>33.39</v>
      </c>
      <c r="N56" s="44">
        <v>31.47</v>
      </c>
      <c r="O56" s="44">
        <v>29.85</v>
      </c>
      <c r="P56" s="44">
        <v>28.47</v>
      </c>
      <c r="Q56" s="44">
        <v>27.27</v>
      </c>
      <c r="R56" s="44">
        <v>26.23</v>
      </c>
      <c r="S56" s="44">
        <v>25.32</v>
      </c>
      <c r="T56" s="44">
        <v>24.52</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
      <c r="A57" s="43">
        <v>46</v>
      </c>
      <c r="B57" s="44"/>
      <c r="C57" s="44"/>
      <c r="D57" s="44"/>
      <c r="E57" s="44"/>
      <c r="F57" s="44"/>
      <c r="G57" s="44"/>
      <c r="H57" s="44"/>
      <c r="I57" s="44"/>
      <c r="J57" s="44">
        <v>42.54</v>
      </c>
      <c r="K57" s="44">
        <v>39.090000000000003</v>
      </c>
      <c r="L57" s="44">
        <v>36.299999999999997</v>
      </c>
      <c r="M57" s="44">
        <v>33.99</v>
      </c>
      <c r="N57" s="44">
        <v>32.06</v>
      </c>
      <c r="O57" s="44">
        <v>30.43</v>
      </c>
      <c r="P57" s="44">
        <v>29.03</v>
      </c>
      <c r="Q57" s="44">
        <v>27.83</v>
      </c>
      <c r="R57" s="44">
        <v>26.78</v>
      </c>
      <c r="S57" s="44">
        <v>25.86</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
      <c r="A58" s="43">
        <v>47</v>
      </c>
      <c r="B58" s="44"/>
      <c r="C58" s="44"/>
      <c r="D58" s="44"/>
      <c r="E58" s="44"/>
      <c r="F58" s="44"/>
      <c r="G58" s="44"/>
      <c r="H58" s="44"/>
      <c r="I58" s="44"/>
      <c r="J58" s="44">
        <v>43.25</v>
      </c>
      <c r="K58" s="44">
        <v>39.770000000000003</v>
      </c>
      <c r="L58" s="44">
        <v>36.950000000000003</v>
      </c>
      <c r="M58" s="44">
        <v>34.619999999999997</v>
      </c>
      <c r="N58" s="44">
        <v>32.68</v>
      </c>
      <c r="O58" s="44">
        <v>31.04</v>
      </c>
      <c r="P58" s="44">
        <v>29.63</v>
      </c>
      <c r="Q58" s="44">
        <v>28.41</v>
      </c>
      <c r="R58" s="44">
        <v>27.35</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
      <c r="A59" s="43">
        <v>48</v>
      </c>
      <c r="B59" s="44"/>
      <c r="C59" s="44"/>
      <c r="D59" s="44"/>
      <c r="E59" s="44"/>
      <c r="F59" s="44"/>
      <c r="G59" s="44"/>
      <c r="H59" s="44"/>
      <c r="I59" s="44"/>
      <c r="J59" s="44">
        <v>44</v>
      </c>
      <c r="K59" s="44">
        <v>40.49</v>
      </c>
      <c r="L59" s="44">
        <v>37.64</v>
      </c>
      <c r="M59" s="44">
        <v>35.29</v>
      </c>
      <c r="N59" s="44">
        <v>33.33</v>
      </c>
      <c r="O59" s="44">
        <v>31.67</v>
      </c>
      <c r="P59" s="44">
        <v>30.25</v>
      </c>
      <c r="Q59" s="44">
        <v>29.02</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
      <c r="A60" s="43">
        <v>49</v>
      </c>
      <c r="B60" s="44"/>
      <c r="C60" s="44"/>
      <c r="D60" s="44"/>
      <c r="E60" s="44"/>
      <c r="F60" s="44"/>
      <c r="G60" s="44"/>
      <c r="H60" s="44"/>
      <c r="I60" s="44"/>
      <c r="J60" s="44">
        <v>44.8</v>
      </c>
      <c r="K60" s="44">
        <v>41.25</v>
      </c>
      <c r="L60" s="44">
        <v>38.369999999999997</v>
      </c>
      <c r="M60" s="44">
        <v>36.01</v>
      </c>
      <c r="N60" s="44">
        <v>34.020000000000003</v>
      </c>
      <c r="O60" s="44">
        <v>32.340000000000003</v>
      </c>
      <c r="P60" s="44">
        <v>30.9</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
      <c r="A61" s="43">
        <v>50</v>
      </c>
      <c r="B61" s="44"/>
      <c r="C61" s="44"/>
      <c r="D61" s="44"/>
      <c r="E61" s="44"/>
      <c r="F61" s="44"/>
      <c r="G61" s="44"/>
      <c r="H61" s="44"/>
      <c r="I61" s="44"/>
      <c r="J61" s="44">
        <v>45.64</v>
      </c>
      <c r="K61" s="44">
        <v>42.05</v>
      </c>
      <c r="L61" s="44">
        <v>39.15</v>
      </c>
      <c r="M61" s="44">
        <v>36.76</v>
      </c>
      <c r="N61" s="44">
        <v>34.75</v>
      </c>
      <c r="O61" s="44">
        <v>33.049999999999997</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
      <c r="A62" s="43">
        <v>51</v>
      </c>
      <c r="B62" s="44"/>
      <c r="C62" s="44"/>
      <c r="D62" s="44"/>
      <c r="E62" s="44"/>
      <c r="F62" s="44"/>
      <c r="G62" s="44"/>
      <c r="H62" s="44"/>
      <c r="I62" s="44"/>
      <c r="J62" s="44">
        <v>46.51</v>
      </c>
      <c r="K62" s="44">
        <v>42.88</v>
      </c>
      <c r="L62" s="44">
        <v>39.950000000000003</v>
      </c>
      <c r="M62" s="44">
        <v>37.520000000000003</v>
      </c>
      <c r="N62" s="44">
        <v>35.49</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
      <c r="A63" s="43">
        <v>52</v>
      </c>
      <c r="B63" s="44"/>
      <c r="C63" s="44"/>
      <c r="D63" s="44"/>
      <c r="E63" s="44"/>
      <c r="F63" s="44"/>
      <c r="G63" s="44"/>
      <c r="H63" s="44"/>
      <c r="I63" s="44"/>
      <c r="J63" s="44">
        <v>47.39</v>
      </c>
      <c r="K63" s="44">
        <v>43.72</v>
      </c>
      <c r="L63" s="44">
        <v>40.75</v>
      </c>
      <c r="M63" s="44">
        <v>38.29</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
      <c r="A64" s="43">
        <v>53</v>
      </c>
      <c r="B64" s="44"/>
      <c r="C64" s="44"/>
      <c r="D64" s="44"/>
      <c r="E64" s="44"/>
      <c r="F64" s="44"/>
      <c r="G64" s="44"/>
      <c r="H64" s="44"/>
      <c r="I64" s="44"/>
      <c r="J64" s="44">
        <v>48.29</v>
      </c>
      <c r="K64" s="44">
        <v>44.58</v>
      </c>
      <c r="L64" s="44">
        <v>41.56</v>
      </c>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
      <c r="A65" s="43">
        <v>54</v>
      </c>
      <c r="B65" s="44"/>
      <c r="C65" s="44"/>
      <c r="D65" s="44"/>
      <c r="E65" s="44"/>
      <c r="F65" s="44"/>
      <c r="G65" s="44"/>
      <c r="H65" s="44"/>
      <c r="I65" s="44"/>
      <c r="J65" s="44">
        <v>49.21</v>
      </c>
      <c r="K65" s="44">
        <v>45.44</v>
      </c>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
      <c r="A66" s="43">
        <v>55</v>
      </c>
      <c r="B66" s="44"/>
      <c r="C66" s="44"/>
      <c r="D66" s="44"/>
      <c r="E66" s="44"/>
      <c r="F66" s="44"/>
      <c r="G66" s="44"/>
      <c r="H66" s="44"/>
      <c r="I66" s="44"/>
      <c r="J66" s="44">
        <v>50.14</v>
      </c>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O1H9cPz5pzs+xWAm7yD51gZjvjZ7jdT6AX49ow+PmhsBwn/DHZaiJxKBpgLt+mAYK1/xU/9f+pdCTYFfyS/bnA==" saltValue="S7Hb6bPUQM3FYVhV2Mo93Q==" spinCount="100000" sheet="1" objects="1" scenarios="1"/>
  <conditionalFormatting sqref="A6:A21">
    <cfRule type="expression" dxfId="103" priority="1" stopIfTrue="1">
      <formula>MOD(ROW(),2)=0</formula>
    </cfRule>
    <cfRule type="expression" dxfId="102" priority="2" stopIfTrue="1">
      <formula>MOD(ROW(),2)&lt;&gt;0</formula>
    </cfRule>
  </conditionalFormatting>
  <conditionalFormatting sqref="A26:A74">
    <cfRule type="expression" dxfId="101" priority="5" stopIfTrue="1">
      <formula>MOD(ROW(),2)=0</formula>
    </cfRule>
    <cfRule type="expression" dxfId="100" priority="6" stopIfTrue="1">
      <formula>MOD(ROW(),2)&lt;&gt;0</formula>
    </cfRule>
  </conditionalFormatting>
  <conditionalFormatting sqref="B6:M21">
    <cfRule type="expression" dxfId="99" priority="3" stopIfTrue="1">
      <formula>MOD(ROW(),2)=0</formula>
    </cfRule>
    <cfRule type="expression" dxfId="98" priority="4" stopIfTrue="1">
      <formula>MOD(ROW(),2)&lt;&gt;0</formula>
    </cfRule>
  </conditionalFormatting>
  <conditionalFormatting sqref="B26:AW74">
    <cfRule type="expression" dxfId="97" priority="7" stopIfTrue="1">
      <formula>MOD(ROW(),2)=0</formula>
    </cfRule>
    <cfRule type="expression" dxfId="96" priority="8" stopIfTrue="1">
      <formula>MOD(ROW(),2)&lt;&gt;0</formula>
    </cfRule>
  </conditionalFormatting>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A0CD6-831F-4ABF-B9B0-53C31B465AB9}">
  <sheetPr codeName="Sheet57"/>
  <dimension ref="A1:E85"/>
  <sheetViews>
    <sheetView showGridLines="0" workbookViewId="0">
      <selection activeCell="A6" sqref="A6"/>
    </sheetView>
  </sheetViews>
  <sheetFormatPr defaultRowHeight="12.75" x14ac:dyDescent="0.2"/>
  <cols>
    <col min="1" max="1" width="31.85546875" customWidth="1"/>
    <col min="2" max="5" width="22.8554687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Added pension - x-711</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307</v>
      </c>
      <c r="C9" s="47"/>
      <c r="D9" s="47"/>
      <c r="E9" s="47"/>
    </row>
    <row r="10" spans="1:5" x14ac:dyDescent="0.2">
      <c r="A10" s="40" t="s">
        <v>6</v>
      </c>
      <c r="B10" s="47" t="s">
        <v>328</v>
      </c>
      <c r="C10" s="47"/>
      <c r="D10" s="47"/>
      <c r="E10" s="47"/>
    </row>
    <row r="11" spans="1:5" x14ac:dyDescent="0.2">
      <c r="A11" s="40" t="s">
        <v>151</v>
      </c>
      <c r="B11" s="47" t="s">
        <v>165</v>
      </c>
      <c r="C11" s="47"/>
      <c r="D11" s="47"/>
      <c r="E11" s="47"/>
    </row>
    <row r="12" spans="1:5" x14ac:dyDescent="0.2">
      <c r="A12" s="40" t="s">
        <v>152</v>
      </c>
      <c r="B12" s="47" t="s">
        <v>329</v>
      </c>
      <c r="C12" s="47"/>
      <c r="D12" s="47"/>
      <c r="E12" s="47"/>
    </row>
    <row r="13" spans="1:5" x14ac:dyDescent="0.2">
      <c r="A13" s="40" t="s">
        <v>364</v>
      </c>
      <c r="B13" s="47">
        <v>0</v>
      </c>
      <c r="C13" s="47"/>
      <c r="D13" s="47"/>
      <c r="E13" s="47"/>
    </row>
    <row r="14" spans="1:5" x14ac:dyDescent="0.2">
      <c r="A14" s="40" t="s">
        <v>154</v>
      </c>
      <c r="B14" s="47">
        <v>711</v>
      </c>
      <c r="C14" s="47"/>
      <c r="D14" s="47"/>
      <c r="E14" s="47"/>
    </row>
    <row r="15" spans="1:5" x14ac:dyDescent="0.2">
      <c r="A15" s="40" t="s">
        <v>365</v>
      </c>
      <c r="B15" s="47" t="s">
        <v>330</v>
      </c>
      <c r="C15" s="47"/>
      <c r="D15" s="47"/>
      <c r="E15" s="47"/>
    </row>
    <row r="16" spans="1:5" x14ac:dyDescent="0.2">
      <c r="A16" s="40" t="s">
        <v>156</v>
      </c>
      <c r="B16" s="47" t="s">
        <v>234</v>
      </c>
      <c r="C16" s="47"/>
      <c r="D16" s="47"/>
      <c r="E16" s="47"/>
    </row>
    <row r="17" spans="1:5" x14ac:dyDescent="0.2">
      <c r="A17" s="41" t="s">
        <v>366</v>
      </c>
      <c r="B17" s="47"/>
      <c r="C17" s="47"/>
      <c r="D17" s="47"/>
      <c r="E17" s="47"/>
    </row>
    <row r="18" spans="1:5" x14ac:dyDescent="0.2">
      <c r="A18" s="40" t="s">
        <v>158</v>
      </c>
      <c r="B18" s="48">
        <v>45195</v>
      </c>
      <c r="C18" s="48"/>
      <c r="D18" s="48"/>
      <c r="E18" s="48"/>
    </row>
    <row r="19" spans="1:5" x14ac:dyDescent="0.2">
      <c r="A19" s="40" t="s">
        <v>159</v>
      </c>
      <c r="B19" s="48">
        <v>45218</v>
      </c>
      <c r="C19" s="48"/>
      <c r="D19" s="48"/>
      <c r="E19" s="48"/>
    </row>
    <row r="20" spans="1:5" x14ac:dyDescent="0.2">
      <c r="A20" s="40" t="s">
        <v>160</v>
      </c>
      <c r="B20" s="47" t="s">
        <v>169</v>
      </c>
      <c r="C20" s="47"/>
      <c r="D20" s="47"/>
      <c r="E20" s="47"/>
    </row>
    <row r="21" spans="1:5" x14ac:dyDescent="0.2">
      <c r="A21" s="40" t="s">
        <v>367</v>
      </c>
      <c r="B21" s="47"/>
      <c r="C21" s="47"/>
      <c r="D21" s="47"/>
      <c r="E21" s="47"/>
    </row>
    <row r="23" spans="1:5" x14ac:dyDescent="0.2">
      <c r="A23" s="23" t="str">
        <f>HYPERLINK("#'Factor List'!A1", "Back to Factor List")</f>
        <v>Back to Factor List</v>
      </c>
      <c r="B23" s="23" t="str">
        <f>HYPERLINK("#'Assumptions'!A1", "Assumptions")</f>
        <v>Assumptions</v>
      </c>
    </row>
    <row r="26" spans="1:5" s="56" customFormat="1" ht="51" x14ac:dyDescent="0.2">
      <c r="A26" s="55" t="s">
        <v>368</v>
      </c>
      <c r="B26" s="55" t="s">
        <v>568</v>
      </c>
      <c r="C26" s="55" t="s">
        <v>569</v>
      </c>
      <c r="D26" s="55" t="s">
        <v>570</v>
      </c>
      <c r="E26" s="55" t="s">
        <v>571</v>
      </c>
    </row>
    <row r="27" spans="1:5" x14ac:dyDescent="0.2">
      <c r="A27" s="43">
        <v>16</v>
      </c>
      <c r="B27" s="42">
        <v>952</v>
      </c>
      <c r="C27" s="42">
        <v>918</v>
      </c>
      <c r="D27" s="42">
        <v>886</v>
      </c>
      <c r="E27" s="42">
        <v>854</v>
      </c>
    </row>
    <row r="28" spans="1:5" x14ac:dyDescent="0.2">
      <c r="A28" s="43">
        <v>17</v>
      </c>
      <c r="B28" s="42">
        <v>966</v>
      </c>
      <c r="C28" s="42">
        <v>931</v>
      </c>
      <c r="D28" s="42">
        <v>899</v>
      </c>
      <c r="E28" s="42">
        <v>867</v>
      </c>
    </row>
    <row r="29" spans="1:5" x14ac:dyDescent="0.2">
      <c r="A29" s="43">
        <v>18</v>
      </c>
      <c r="B29" s="42">
        <v>980</v>
      </c>
      <c r="C29" s="42">
        <v>945</v>
      </c>
      <c r="D29" s="42">
        <v>912</v>
      </c>
      <c r="E29" s="42">
        <v>879</v>
      </c>
    </row>
    <row r="30" spans="1:5" x14ac:dyDescent="0.2">
      <c r="A30" s="43">
        <v>19</v>
      </c>
      <c r="B30" s="42">
        <v>994</v>
      </c>
      <c r="C30" s="42">
        <v>959</v>
      </c>
      <c r="D30" s="42">
        <v>925</v>
      </c>
      <c r="E30" s="42">
        <v>892</v>
      </c>
    </row>
    <row r="31" spans="1:5" x14ac:dyDescent="0.2">
      <c r="A31" s="43">
        <v>20</v>
      </c>
      <c r="B31" s="42">
        <v>1009</v>
      </c>
      <c r="C31" s="42">
        <v>973</v>
      </c>
      <c r="D31" s="42">
        <v>938</v>
      </c>
      <c r="E31" s="42">
        <v>905</v>
      </c>
    </row>
    <row r="32" spans="1:5" x14ac:dyDescent="0.2">
      <c r="A32" s="43">
        <v>21</v>
      </c>
      <c r="B32" s="42">
        <v>1024</v>
      </c>
      <c r="C32" s="42">
        <v>987</v>
      </c>
      <c r="D32" s="42">
        <v>952</v>
      </c>
      <c r="E32" s="42">
        <v>918</v>
      </c>
    </row>
    <row r="33" spans="1:5" x14ac:dyDescent="0.2">
      <c r="A33" s="43">
        <v>22</v>
      </c>
      <c r="B33" s="42">
        <v>1039</v>
      </c>
      <c r="C33" s="42">
        <v>1001</v>
      </c>
      <c r="D33" s="42">
        <v>966</v>
      </c>
      <c r="E33" s="42">
        <v>931</v>
      </c>
    </row>
    <row r="34" spans="1:5" x14ac:dyDescent="0.2">
      <c r="A34" s="43">
        <v>23</v>
      </c>
      <c r="B34" s="42">
        <v>1054</v>
      </c>
      <c r="C34" s="42">
        <v>1016</v>
      </c>
      <c r="D34" s="42">
        <v>980</v>
      </c>
      <c r="E34" s="42">
        <v>945</v>
      </c>
    </row>
    <row r="35" spans="1:5" x14ac:dyDescent="0.2">
      <c r="A35" s="43">
        <v>24</v>
      </c>
      <c r="B35" s="42">
        <v>1069</v>
      </c>
      <c r="C35" s="42">
        <v>1030</v>
      </c>
      <c r="D35" s="42">
        <v>994</v>
      </c>
      <c r="E35" s="42">
        <v>958</v>
      </c>
    </row>
    <row r="36" spans="1:5" x14ac:dyDescent="0.2">
      <c r="A36" s="43">
        <v>25</v>
      </c>
      <c r="B36" s="42">
        <v>1084</v>
      </c>
      <c r="C36" s="42">
        <v>1045</v>
      </c>
      <c r="D36" s="42">
        <v>1008</v>
      </c>
      <c r="E36" s="42">
        <v>972</v>
      </c>
    </row>
    <row r="37" spans="1:5" x14ac:dyDescent="0.2">
      <c r="A37" s="43">
        <v>26</v>
      </c>
      <c r="B37" s="42">
        <v>1100</v>
      </c>
      <c r="C37" s="42">
        <v>1060</v>
      </c>
      <c r="D37" s="42">
        <v>1022</v>
      </c>
      <c r="E37" s="42">
        <v>986</v>
      </c>
    </row>
    <row r="38" spans="1:5" x14ac:dyDescent="0.2">
      <c r="A38" s="43">
        <v>27</v>
      </c>
      <c r="B38" s="42">
        <v>1116</v>
      </c>
      <c r="C38" s="42">
        <v>1075</v>
      </c>
      <c r="D38" s="42">
        <v>1037</v>
      </c>
      <c r="E38" s="42">
        <v>999</v>
      </c>
    </row>
    <row r="39" spans="1:5" x14ac:dyDescent="0.2">
      <c r="A39" s="43">
        <v>28</v>
      </c>
      <c r="B39" s="42">
        <v>1132</v>
      </c>
      <c r="C39" s="42">
        <v>1090</v>
      </c>
      <c r="D39" s="42">
        <v>1051</v>
      </c>
      <c r="E39" s="42">
        <v>1013</v>
      </c>
    </row>
    <row r="40" spans="1:5" x14ac:dyDescent="0.2">
      <c r="A40" s="43">
        <v>29</v>
      </c>
      <c r="B40" s="42">
        <v>1148</v>
      </c>
      <c r="C40" s="42">
        <v>1106</v>
      </c>
      <c r="D40" s="42">
        <v>1066</v>
      </c>
      <c r="E40" s="42">
        <v>1028</v>
      </c>
    </row>
    <row r="41" spans="1:5" x14ac:dyDescent="0.2">
      <c r="A41" s="43">
        <v>30</v>
      </c>
      <c r="B41" s="42">
        <v>1164</v>
      </c>
      <c r="C41" s="42">
        <v>1121</v>
      </c>
      <c r="D41" s="42">
        <v>1081</v>
      </c>
      <c r="E41" s="42">
        <v>1042</v>
      </c>
    </row>
    <row r="42" spans="1:5" x14ac:dyDescent="0.2">
      <c r="A42" s="43">
        <v>31</v>
      </c>
      <c r="B42" s="42">
        <v>1180</v>
      </c>
      <c r="C42" s="42">
        <v>1137</v>
      </c>
      <c r="D42" s="42">
        <v>1096</v>
      </c>
      <c r="E42" s="42">
        <v>1056</v>
      </c>
    </row>
    <row r="43" spans="1:5" x14ac:dyDescent="0.2">
      <c r="A43" s="43">
        <v>32</v>
      </c>
      <c r="B43" s="42">
        <v>1197</v>
      </c>
      <c r="C43" s="42">
        <v>1153</v>
      </c>
      <c r="D43" s="42">
        <v>1111</v>
      </c>
      <c r="E43" s="42">
        <v>1071</v>
      </c>
    </row>
    <row r="44" spans="1:5" x14ac:dyDescent="0.2">
      <c r="A44" s="43">
        <v>33</v>
      </c>
      <c r="B44" s="42">
        <v>1214</v>
      </c>
      <c r="C44" s="42">
        <v>1169</v>
      </c>
      <c r="D44" s="42">
        <v>1127</v>
      </c>
      <c r="E44" s="42">
        <v>1086</v>
      </c>
    </row>
    <row r="45" spans="1:5" x14ac:dyDescent="0.2">
      <c r="A45" s="43">
        <v>34</v>
      </c>
      <c r="B45" s="42">
        <v>1231</v>
      </c>
      <c r="C45" s="42">
        <v>1185</v>
      </c>
      <c r="D45" s="42">
        <v>1142</v>
      </c>
      <c r="E45" s="42">
        <v>1100</v>
      </c>
    </row>
    <row r="46" spans="1:5" x14ac:dyDescent="0.2">
      <c r="A46" s="43">
        <v>35</v>
      </c>
      <c r="B46" s="42">
        <v>1248</v>
      </c>
      <c r="C46" s="42">
        <v>1201</v>
      </c>
      <c r="D46" s="42">
        <v>1158</v>
      </c>
      <c r="E46" s="42">
        <v>1115</v>
      </c>
    </row>
    <row r="47" spans="1:5" x14ac:dyDescent="0.2">
      <c r="A47" s="43">
        <v>36</v>
      </c>
      <c r="B47" s="42">
        <v>1265</v>
      </c>
      <c r="C47" s="42">
        <v>1218</v>
      </c>
      <c r="D47" s="42">
        <v>1174</v>
      </c>
      <c r="E47" s="42">
        <v>1131</v>
      </c>
    </row>
    <row r="48" spans="1:5" x14ac:dyDescent="0.2">
      <c r="A48" s="43">
        <v>37</v>
      </c>
      <c r="B48" s="42">
        <v>1283</v>
      </c>
      <c r="C48" s="42">
        <v>1235</v>
      </c>
      <c r="D48" s="42">
        <v>1190</v>
      </c>
      <c r="E48" s="42">
        <v>1146</v>
      </c>
    </row>
    <row r="49" spans="1:5" x14ac:dyDescent="0.2">
      <c r="A49" s="43">
        <v>38</v>
      </c>
      <c r="B49" s="42">
        <v>1301</v>
      </c>
      <c r="C49" s="42">
        <v>1252</v>
      </c>
      <c r="D49" s="42">
        <v>1206</v>
      </c>
      <c r="E49" s="42">
        <v>1161</v>
      </c>
    </row>
    <row r="50" spans="1:5" x14ac:dyDescent="0.2">
      <c r="A50" s="43">
        <v>39</v>
      </c>
      <c r="B50" s="42">
        <v>1319</v>
      </c>
      <c r="C50" s="42">
        <v>1269</v>
      </c>
      <c r="D50" s="42">
        <v>1223</v>
      </c>
      <c r="E50" s="42">
        <v>1177</v>
      </c>
    </row>
    <row r="51" spans="1:5" x14ac:dyDescent="0.2">
      <c r="A51" s="43">
        <v>40</v>
      </c>
      <c r="B51" s="42">
        <v>1337</v>
      </c>
      <c r="C51" s="42">
        <v>1287</v>
      </c>
      <c r="D51" s="42">
        <v>1239</v>
      </c>
      <c r="E51" s="42">
        <v>1193</v>
      </c>
    </row>
    <row r="52" spans="1:5" x14ac:dyDescent="0.2">
      <c r="A52" s="43">
        <v>41</v>
      </c>
      <c r="B52" s="42">
        <v>1356</v>
      </c>
      <c r="C52" s="42">
        <v>1305</v>
      </c>
      <c r="D52" s="42">
        <v>1256</v>
      </c>
      <c r="E52" s="42">
        <v>1209</v>
      </c>
    </row>
    <row r="53" spans="1:5" x14ac:dyDescent="0.2">
      <c r="A53" s="43">
        <v>42</v>
      </c>
      <c r="B53" s="42">
        <v>1375</v>
      </c>
      <c r="C53" s="42">
        <v>1323</v>
      </c>
      <c r="D53" s="42">
        <v>1274</v>
      </c>
      <c r="E53" s="42">
        <v>1226</v>
      </c>
    </row>
    <row r="54" spans="1:5" x14ac:dyDescent="0.2">
      <c r="A54" s="43">
        <v>43</v>
      </c>
      <c r="B54" s="42">
        <v>1394</v>
      </c>
      <c r="C54" s="42">
        <v>1341</v>
      </c>
      <c r="D54" s="42">
        <v>1291</v>
      </c>
      <c r="E54" s="42">
        <v>1242</v>
      </c>
    </row>
    <row r="55" spans="1:5" x14ac:dyDescent="0.2">
      <c r="A55" s="43">
        <v>44</v>
      </c>
      <c r="B55" s="42">
        <v>1414</v>
      </c>
      <c r="C55" s="42">
        <v>1359</v>
      </c>
      <c r="D55" s="42">
        <v>1309</v>
      </c>
      <c r="E55" s="42">
        <v>1259</v>
      </c>
    </row>
    <row r="56" spans="1:5" x14ac:dyDescent="0.2">
      <c r="A56" s="43">
        <v>45</v>
      </c>
      <c r="B56" s="42">
        <v>1434</v>
      </c>
      <c r="C56" s="42">
        <v>1378</v>
      </c>
      <c r="D56" s="42">
        <v>1327</v>
      </c>
      <c r="E56" s="42">
        <v>1276</v>
      </c>
    </row>
    <row r="57" spans="1:5" x14ac:dyDescent="0.2">
      <c r="A57" s="43">
        <v>46</v>
      </c>
      <c r="B57" s="42">
        <v>1453</v>
      </c>
      <c r="C57" s="42">
        <v>1397</v>
      </c>
      <c r="D57" s="42">
        <v>1344</v>
      </c>
      <c r="E57" s="42">
        <v>1293</v>
      </c>
    </row>
    <row r="58" spans="1:5" x14ac:dyDescent="0.2">
      <c r="A58" s="43">
        <v>47</v>
      </c>
      <c r="B58" s="42">
        <v>1473</v>
      </c>
      <c r="C58" s="42">
        <v>1416</v>
      </c>
      <c r="D58" s="42">
        <v>1362</v>
      </c>
      <c r="E58" s="42">
        <v>1310</v>
      </c>
    </row>
    <row r="59" spans="1:5" x14ac:dyDescent="0.2">
      <c r="A59" s="43">
        <v>48</v>
      </c>
      <c r="B59" s="42">
        <v>1493</v>
      </c>
      <c r="C59" s="42">
        <v>1435</v>
      </c>
      <c r="D59" s="42">
        <v>1380</v>
      </c>
      <c r="E59" s="42">
        <v>1327</v>
      </c>
    </row>
    <row r="60" spans="1:5" x14ac:dyDescent="0.2">
      <c r="A60" s="43">
        <v>49</v>
      </c>
      <c r="B60" s="42">
        <v>1514</v>
      </c>
      <c r="C60" s="42">
        <v>1454</v>
      </c>
      <c r="D60" s="42">
        <v>1398</v>
      </c>
      <c r="E60" s="42">
        <v>1344</v>
      </c>
    </row>
    <row r="61" spans="1:5" x14ac:dyDescent="0.2">
      <c r="A61" s="43">
        <v>50</v>
      </c>
      <c r="B61" s="42">
        <v>1534</v>
      </c>
      <c r="C61" s="42">
        <v>1473</v>
      </c>
      <c r="D61" s="42">
        <v>1416</v>
      </c>
      <c r="E61" s="42">
        <v>1361</v>
      </c>
    </row>
    <row r="62" spans="1:5" x14ac:dyDescent="0.2">
      <c r="A62" s="43">
        <v>51</v>
      </c>
      <c r="B62" s="42">
        <v>1554</v>
      </c>
      <c r="C62" s="42">
        <v>1492</v>
      </c>
      <c r="D62" s="42">
        <v>1434</v>
      </c>
      <c r="E62" s="42">
        <v>1378</v>
      </c>
    </row>
    <row r="63" spans="1:5" x14ac:dyDescent="0.2">
      <c r="A63" s="43">
        <v>52</v>
      </c>
      <c r="B63" s="42">
        <v>1575</v>
      </c>
      <c r="C63" s="42">
        <v>1511</v>
      </c>
      <c r="D63" s="42">
        <v>1452</v>
      </c>
      <c r="E63" s="42">
        <v>1394</v>
      </c>
    </row>
    <row r="64" spans="1:5" x14ac:dyDescent="0.2">
      <c r="A64" s="43">
        <v>53</v>
      </c>
      <c r="B64" s="42">
        <v>1595</v>
      </c>
      <c r="C64" s="42">
        <v>1530</v>
      </c>
      <c r="D64" s="42">
        <v>1469</v>
      </c>
      <c r="E64" s="42">
        <v>1410</v>
      </c>
    </row>
    <row r="65" spans="1:5" x14ac:dyDescent="0.2">
      <c r="A65" s="43">
        <v>54</v>
      </c>
      <c r="B65" s="42">
        <v>1615</v>
      </c>
      <c r="C65" s="42">
        <v>1549</v>
      </c>
      <c r="D65" s="42">
        <v>1486</v>
      </c>
      <c r="E65" s="42">
        <v>1426</v>
      </c>
    </row>
    <row r="66" spans="1:5" x14ac:dyDescent="0.2">
      <c r="A66" s="43">
        <v>55</v>
      </c>
      <c r="B66" s="42">
        <v>1636</v>
      </c>
      <c r="C66" s="42">
        <v>1568</v>
      </c>
      <c r="D66" s="42">
        <v>1504</v>
      </c>
      <c r="E66" s="42">
        <v>1442</v>
      </c>
    </row>
    <row r="67" spans="1:5" x14ac:dyDescent="0.2">
      <c r="A67" s="43">
        <v>56</v>
      </c>
      <c r="B67" s="42">
        <v>1657</v>
      </c>
      <c r="C67" s="42">
        <v>1587</v>
      </c>
      <c r="D67" s="42">
        <v>1521</v>
      </c>
      <c r="E67" s="42">
        <v>1457</v>
      </c>
    </row>
    <row r="68" spans="1:5" x14ac:dyDescent="0.2">
      <c r="A68" s="43">
        <v>57</v>
      </c>
      <c r="B68" s="42">
        <v>1679</v>
      </c>
      <c r="C68" s="42">
        <v>1606</v>
      </c>
      <c r="D68" s="42">
        <v>1539</v>
      </c>
      <c r="E68" s="42">
        <v>1473</v>
      </c>
    </row>
    <row r="69" spans="1:5" x14ac:dyDescent="0.2">
      <c r="A69" s="43">
        <v>58</v>
      </c>
      <c r="B69" s="42">
        <v>1701</v>
      </c>
      <c r="C69" s="42">
        <v>1626</v>
      </c>
      <c r="D69" s="42">
        <v>1557</v>
      </c>
      <c r="E69" s="42">
        <v>1489</v>
      </c>
    </row>
    <row r="70" spans="1:5" x14ac:dyDescent="0.2">
      <c r="A70" s="43">
        <v>59</v>
      </c>
      <c r="B70" s="42">
        <v>1725</v>
      </c>
      <c r="C70" s="42">
        <v>1647</v>
      </c>
      <c r="D70" s="42">
        <v>1575</v>
      </c>
      <c r="E70" s="42">
        <v>1505</v>
      </c>
    </row>
    <row r="71" spans="1:5" x14ac:dyDescent="0.2">
      <c r="A71" s="43">
        <v>60</v>
      </c>
      <c r="B71" s="42">
        <v>1749</v>
      </c>
      <c r="C71" s="42">
        <v>1669</v>
      </c>
      <c r="D71" s="42">
        <v>1595</v>
      </c>
      <c r="E71" s="42">
        <v>1522</v>
      </c>
    </row>
    <row r="72" spans="1:5" x14ac:dyDescent="0.2">
      <c r="A72" s="43">
        <v>61</v>
      </c>
      <c r="B72" s="42">
        <v>1776</v>
      </c>
      <c r="C72" s="42">
        <v>1693</v>
      </c>
      <c r="D72" s="42">
        <v>1616</v>
      </c>
      <c r="E72" s="42">
        <v>1540</v>
      </c>
    </row>
    <row r="73" spans="1:5" x14ac:dyDescent="0.2">
      <c r="A73" s="43">
        <v>62</v>
      </c>
      <c r="B73" s="42">
        <v>1805</v>
      </c>
      <c r="C73" s="42">
        <v>1719</v>
      </c>
      <c r="D73" s="42">
        <v>1638</v>
      </c>
      <c r="E73" s="42">
        <v>1560</v>
      </c>
    </row>
    <row r="74" spans="1:5" x14ac:dyDescent="0.2">
      <c r="A74" s="43">
        <v>63</v>
      </c>
      <c r="B74" s="42">
        <v>1836</v>
      </c>
      <c r="C74" s="42">
        <v>1747</v>
      </c>
      <c r="D74" s="42">
        <v>1663</v>
      </c>
      <c r="E74" s="42">
        <v>1582</v>
      </c>
    </row>
    <row r="75" spans="1:5" x14ac:dyDescent="0.2">
      <c r="A75" s="43">
        <v>64</v>
      </c>
      <c r="B75" s="42">
        <v>1870</v>
      </c>
      <c r="C75" s="42">
        <v>1777</v>
      </c>
      <c r="D75" s="42">
        <v>1691</v>
      </c>
      <c r="E75" s="42">
        <v>1607</v>
      </c>
    </row>
    <row r="76" spans="1:5" x14ac:dyDescent="0.2">
      <c r="A76" s="43">
        <v>65</v>
      </c>
      <c r="B76" s="42">
        <v>1887</v>
      </c>
      <c r="C76" s="42">
        <v>1810</v>
      </c>
      <c r="D76" s="42">
        <v>1720</v>
      </c>
      <c r="E76" s="42">
        <v>1633</v>
      </c>
    </row>
    <row r="77" spans="1:5" x14ac:dyDescent="0.2">
      <c r="A77" s="43">
        <v>66</v>
      </c>
      <c r="B77" s="42">
        <v>1887</v>
      </c>
      <c r="C77" s="42">
        <v>1825</v>
      </c>
      <c r="D77" s="42">
        <v>1751</v>
      </c>
      <c r="E77" s="42">
        <v>1661</v>
      </c>
    </row>
    <row r="78" spans="1:5" x14ac:dyDescent="0.2">
      <c r="A78" s="43">
        <v>67</v>
      </c>
      <c r="B78" s="42">
        <v>1887</v>
      </c>
      <c r="C78" s="42">
        <v>1822</v>
      </c>
      <c r="D78" s="42">
        <v>1763</v>
      </c>
      <c r="E78" s="42">
        <v>1691</v>
      </c>
    </row>
    <row r="79" spans="1:5" x14ac:dyDescent="0.2">
      <c r="A79" s="43">
        <v>68</v>
      </c>
      <c r="B79" s="42">
        <v>1889</v>
      </c>
      <c r="C79" s="42">
        <v>1819</v>
      </c>
      <c r="D79" s="42">
        <v>1757</v>
      </c>
      <c r="E79" s="42">
        <v>1702</v>
      </c>
    </row>
    <row r="80" spans="1:5" x14ac:dyDescent="0.2">
      <c r="A80" s="43">
        <v>69</v>
      </c>
      <c r="B80" s="42">
        <v>1891</v>
      </c>
      <c r="C80" s="42">
        <v>1816</v>
      </c>
      <c r="D80" s="42">
        <v>1750</v>
      </c>
      <c r="E80" s="42">
        <v>1692</v>
      </c>
    </row>
    <row r="81" spans="1:5" x14ac:dyDescent="0.2">
      <c r="A81" s="43">
        <v>70</v>
      </c>
      <c r="B81" s="42">
        <v>1894</v>
      </c>
      <c r="C81" s="42">
        <v>1814</v>
      </c>
      <c r="D81" s="42">
        <v>1744</v>
      </c>
      <c r="E81" s="42">
        <v>1682</v>
      </c>
    </row>
    <row r="82" spans="1:5" x14ac:dyDescent="0.2">
      <c r="A82" s="43">
        <v>71</v>
      </c>
      <c r="B82" s="42">
        <v>1898</v>
      </c>
      <c r="C82" s="42">
        <v>1813</v>
      </c>
      <c r="D82" s="42">
        <v>1739</v>
      </c>
      <c r="E82" s="42">
        <v>1673</v>
      </c>
    </row>
    <row r="83" spans="1:5" x14ac:dyDescent="0.2">
      <c r="A83" s="43">
        <v>72</v>
      </c>
      <c r="B83" s="42">
        <v>1904</v>
      </c>
      <c r="C83" s="42">
        <v>1814</v>
      </c>
      <c r="D83" s="42">
        <v>1734</v>
      </c>
      <c r="E83" s="42">
        <v>1663</v>
      </c>
    </row>
    <row r="84" spans="1:5" x14ac:dyDescent="0.2">
      <c r="A84" s="43">
        <v>73</v>
      </c>
      <c r="B84" s="42">
        <v>1912</v>
      </c>
      <c r="C84" s="42">
        <v>1815</v>
      </c>
      <c r="D84" s="42">
        <v>1729</v>
      </c>
      <c r="E84" s="42">
        <v>1654</v>
      </c>
    </row>
    <row r="85" spans="1:5" x14ac:dyDescent="0.2">
      <c r="A85" s="43">
        <v>74</v>
      </c>
      <c r="B85" s="42">
        <v>1921</v>
      </c>
      <c r="C85" s="42">
        <v>1817</v>
      </c>
      <c r="D85" s="42">
        <v>1726</v>
      </c>
      <c r="E85" s="42">
        <v>1646</v>
      </c>
    </row>
  </sheetData>
  <sheetProtection algorithmName="SHA-512" hashValue="ZcyIKcXTZ9AW/O2MiyvnTZ+MkrlG6hRW9YHaZXvFdRR+tcQfg9NfZtY0cO0ur0JjT1Mwj3dQyXtyW/6j91qh+g==" saltValue="6scp7WnKZpUAlKD8a5WG+A==" spinCount="100000" sheet="1" objects="1" scenarios="1"/>
  <conditionalFormatting sqref="A6:A21">
    <cfRule type="expression" dxfId="95" priority="1" stopIfTrue="1">
      <formula>MOD(ROW(),2)=0</formula>
    </cfRule>
    <cfRule type="expression" dxfId="94" priority="2" stopIfTrue="1">
      <formula>MOD(ROW(),2)&lt;&gt;0</formula>
    </cfRule>
  </conditionalFormatting>
  <conditionalFormatting sqref="A26:A85">
    <cfRule type="expression" dxfId="93" priority="5" stopIfTrue="1">
      <formula>MOD(ROW(),2)=0</formula>
    </cfRule>
    <cfRule type="expression" dxfId="92" priority="6" stopIfTrue="1">
      <formula>MOD(ROW(),2)&lt;&gt;0</formula>
    </cfRule>
  </conditionalFormatting>
  <conditionalFormatting sqref="B6:E21">
    <cfRule type="expression" dxfId="91" priority="3" stopIfTrue="1">
      <formula>MOD(ROW(),2)=0</formula>
    </cfRule>
    <cfRule type="expression" dxfId="90" priority="4" stopIfTrue="1">
      <formula>MOD(ROW(),2)&lt;&gt;0</formula>
    </cfRule>
  </conditionalFormatting>
  <conditionalFormatting sqref="B26:E85">
    <cfRule type="expression" dxfId="89" priority="7" stopIfTrue="1">
      <formula>MOD(ROW(),2)=0</formula>
    </cfRule>
    <cfRule type="expression" dxfId="88" priority="8" stopIfTrue="1">
      <formula>MOD(ROW(),2)&lt;&gt;0</formula>
    </cfRule>
  </conditionalFormatting>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C4602-9747-49B6-84AB-B6577D63A556}">
  <sheetPr codeName="Sheet58"/>
  <dimension ref="A1:E85"/>
  <sheetViews>
    <sheetView showGridLines="0" workbookViewId="0">
      <selection activeCell="A6" sqref="A6"/>
    </sheetView>
  </sheetViews>
  <sheetFormatPr defaultRowHeight="12.75" x14ac:dyDescent="0.2"/>
  <cols>
    <col min="1" max="1" width="31.85546875" customWidth="1"/>
    <col min="2" max="5" width="22.85546875" customWidth="1"/>
  </cols>
  <sheetData>
    <row r="1" spans="1:5" s="1" customFormat="1" ht="20.25" x14ac:dyDescent="0.3">
      <c r="A1" s="2" t="s">
        <v>0</v>
      </c>
    </row>
    <row r="2" spans="1:5" s="1" customFormat="1" ht="15.75" x14ac:dyDescent="0.25">
      <c r="A2" s="30" t="s">
        <v>1</v>
      </c>
      <c r="B2" s="3" t="str">
        <f>wb_title</f>
        <v>LGPS_NI - Consolidated Factor Spreadsheet</v>
      </c>
    </row>
    <row r="3" spans="1:5" s="1" customFormat="1" ht="15.75" x14ac:dyDescent="0.25">
      <c r="A3" s="30" t="s">
        <v>2</v>
      </c>
      <c r="B3" s="3" t="str">
        <f>TABLE_FACTOR_TYPE_1 &amp; " - x-" &amp; TABLE_SERIES_NUMBER_1</f>
        <v>Added pension - x-712</v>
      </c>
    </row>
    <row r="6" spans="1:5" x14ac:dyDescent="0.2">
      <c r="A6" s="40" t="s">
        <v>361</v>
      </c>
      <c r="B6" s="47" t="s">
        <v>362</v>
      </c>
      <c r="C6" s="47"/>
      <c r="D6" s="47"/>
      <c r="E6" s="47"/>
    </row>
    <row r="7" spans="1:5" x14ac:dyDescent="0.2">
      <c r="A7" s="40" t="s">
        <v>363</v>
      </c>
      <c r="B7" s="47" t="s">
        <v>31</v>
      </c>
      <c r="C7" s="47"/>
      <c r="D7" s="47"/>
      <c r="E7" s="47"/>
    </row>
    <row r="8" spans="1:5" x14ac:dyDescent="0.2">
      <c r="A8" s="40" t="s">
        <v>149</v>
      </c>
      <c r="B8" s="47" t="s">
        <v>193</v>
      </c>
      <c r="C8" s="47"/>
      <c r="D8" s="47"/>
      <c r="E8" s="47"/>
    </row>
    <row r="9" spans="1:5" x14ac:dyDescent="0.2">
      <c r="A9" s="40" t="s">
        <v>150</v>
      </c>
      <c r="B9" s="47" t="s">
        <v>307</v>
      </c>
      <c r="C9" s="47"/>
      <c r="D9" s="47"/>
      <c r="E9" s="47"/>
    </row>
    <row r="10" spans="1:5" x14ac:dyDescent="0.2">
      <c r="A10" s="40" t="s">
        <v>6</v>
      </c>
      <c r="B10" s="47" t="s">
        <v>331</v>
      </c>
      <c r="C10" s="47"/>
      <c r="D10" s="47"/>
      <c r="E10" s="47"/>
    </row>
    <row r="11" spans="1:5" x14ac:dyDescent="0.2">
      <c r="A11" s="40" t="s">
        <v>151</v>
      </c>
      <c r="B11" s="47" t="s">
        <v>170</v>
      </c>
      <c r="C11" s="47"/>
      <c r="D11" s="47"/>
      <c r="E11" s="47"/>
    </row>
    <row r="12" spans="1:5" x14ac:dyDescent="0.2">
      <c r="A12" s="40" t="s">
        <v>152</v>
      </c>
      <c r="B12" s="47" t="s">
        <v>329</v>
      </c>
      <c r="C12" s="47"/>
      <c r="D12" s="47"/>
      <c r="E12" s="47"/>
    </row>
    <row r="13" spans="1:5" x14ac:dyDescent="0.2">
      <c r="A13" s="40" t="s">
        <v>364</v>
      </c>
      <c r="B13" s="47">
        <v>0</v>
      </c>
      <c r="C13" s="47"/>
      <c r="D13" s="47"/>
      <c r="E13" s="47"/>
    </row>
    <row r="14" spans="1:5" x14ac:dyDescent="0.2">
      <c r="A14" s="40" t="s">
        <v>154</v>
      </c>
      <c r="B14" s="47">
        <v>712</v>
      </c>
      <c r="C14" s="47"/>
      <c r="D14" s="47"/>
      <c r="E14" s="47"/>
    </row>
    <row r="15" spans="1:5" x14ac:dyDescent="0.2">
      <c r="A15" s="40" t="s">
        <v>365</v>
      </c>
      <c r="B15" s="47" t="s">
        <v>332</v>
      </c>
      <c r="C15" s="47"/>
      <c r="D15" s="47"/>
      <c r="E15" s="47"/>
    </row>
    <row r="16" spans="1:5" x14ac:dyDescent="0.2">
      <c r="A16" s="40" t="s">
        <v>156</v>
      </c>
      <c r="B16" s="47" t="s">
        <v>238</v>
      </c>
      <c r="C16" s="47"/>
      <c r="D16" s="47"/>
      <c r="E16" s="47"/>
    </row>
    <row r="17" spans="1:5" x14ac:dyDescent="0.2">
      <c r="A17" s="41" t="s">
        <v>366</v>
      </c>
      <c r="B17" s="47"/>
      <c r="C17" s="47"/>
      <c r="D17" s="47"/>
      <c r="E17" s="47"/>
    </row>
    <row r="18" spans="1:5" x14ac:dyDescent="0.2">
      <c r="A18" s="40" t="s">
        <v>158</v>
      </c>
      <c r="B18" s="48">
        <v>45195</v>
      </c>
      <c r="C18" s="48"/>
      <c r="D18" s="48"/>
      <c r="E18" s="48"/>
    </row>
    <row r="19" spans="1:5" x14ac:dyDescent="0.2">
      <c r="A19" s="40" t="s">
        <v>159</v>
      </c>
      <c r="B19" s="48">
        <v>45218</v>
      </c>
      <c r="C19" s="48"/>
      <c r="D19" s="48"/>
      <c r="E19" s="48"/>
    </row>
    <row r="20" spans="1:5" x14ac:dyDescent="0.2">
      <c r="A20" s="40" t="s">
        <v>160</v>
      </c>
      <c r="B20" s="47" t="s">
        <v>169</v>
      </c>
      <c r="C20" s="47"/>
      <c r="D20" s="47"/>
      <c r="E20" s="47"/>
    </row>
    <row r="21" spans="1:5" x14ac:dyDescent="0.2">
      <c r="A21" s="40" t="s">
        <v>367</v>
      </c>
      <c r="B21" s="47"/>
      <c r="C21" s="47"/>
      <c r="D21" s="47"/>
      <c r="E21" s="47"/>
    </row>
    <row r="23" spans="1:5" x14ac:dyDescent="0.2">
      <c r="A23" s="23" t="str">
        <f>HYPERLINK("#'Factor List'!A1", "Back to Factor List")</f>
        <v>Back to Factor List</v>
      </c>
      <c r="B23" s="23" t="str">
        <f>HYPERLINK("#'Assumptions'!A1", "Assumptions")</f>
        <v>Assumptions</v>
      </c>
    </row>
    <row r="26" spans="1:5" s="56" customFormat="1" ht="51" x14ac:dyDescent="0.2">
      <c r="A26" s="55" t="s">
        <v>368</v>
      </c>
      <c r="B26" s="55" t="s">
        <v>568</v>
      </c>
      <c r="C26" s="55" t="s">
        <v>569</v>
      </c>
      <c r="D26" s="55" t="s">
        <v>570</v>
      </c>
      <c r="E26" s="55" t="s">
        <v>571</v>
      </c>
    </row>
    <row r="27" spans="1:5" x14ac:dyDescent="0.2">
      <c r="A27" s="43">
        <v>16</v>
      </c>
      <c r="B27" s="42">
        <v>952</v>
      </c>
      <c r="C27" s="42">
        <v>918</v>
      </c>
      <c r="D27" s="42">
        <v>886</v>
      </c>
      <c r="E27" s="42">
        <v>854</v>
      </c>
    </row>
    <row r="28" spans="1:5" x14ac:dyDescent="0.2">
      <c r="A28" s="43">
        <v>17</v>
      </c>
      <c r="B28" s="42">
        <v>966</v>
      </c>
      <c r="C28" s="42">
        <v>931</v>
      </c>
      <c r="D28" s="42">
        <v>899</v>
      </c>
      <c r="E28" s="42">
        <v>867</v>
      </c>
    </row>
    <row r="29" spans="1:5" x14ac:dyDescent="0.2">
      <c r="A29" s="43">
        <v>18</v>
      </c>
      <c r="B29" s="42">
        <v>980</v>
      </c>
      <c r="C29" s="42">
        <v>945</v>
      </c>
      <c r="D29" s="42">
        <v>912</v>
      </c>
      <c r="E29" s="42">
        <v>879</v>
      </c>
    </row>
    <row r="30" spans="1:5" x14ac:dyDescent="0.2">
      <c r="A30" s="43">
        <v>19</v>
      </c>
      <c r="B30" s="42">
        <v>994</v>
      </c>
      <c r="C30" s="42">
        <v>959</v>
      </c>
      <c r="D30" s="42">
        <v>925</v>
      </c>
      <c r="E30" s="42">
        <v>892</v>
      </c>
    </row>
    <row r="31" spans="1:5" x14ac:dyDescent="0.2">
      <c r="A31" s="43">
        <v>20</v>
      </c>
      <c r="B31" s="42">
        <v>1009</v>
      </c>
      <c r="C31" s="42">
        <v>973</v>
      </c>
      <c r="D31" s="42">
        <v>938</v>
      </c>
      <c r="E31" s="42">
        <v>905</v>
      </c>
    </row>
    <row r="32" spans="1:5" x14ac:dyDescent="0.2">
      <c r="A32" s="43">
        <v>21</v>
      </c>
      <c r="B32" s="42">
        <v>1024</v>
      </c>
      <c r="C32" s="42">
        <v>987</v>
      </c>
      <c r="D32" s="42">
        <v>952</v>
      </c>
      <c r="E32" s="42">
        <v>918</v>
      </c>
    </row>
    <row r="33" spans="1:5" x14ac:dyDescent="0.2">
      <c r="A33" s="43">
        <v>22</v>
      </c>
      <c r="B33" s="42">
        <v>1039</v>
      </c>
      <c r="C33" s="42">
        <v>1001</v>
      </c>
      <c r="D33" s="42">
        <v>966</v>
      </c>
      <c r="E33" s="42">
        <v>931</v>
      </c>
    </row>
    <row r="34" spans="1:5" x14ac:dyDescent="0.2">
      <c r="A34" s="43">
        <v>23</v>
      </c>
      <c r="B34" s="42">
        <v>1054</v>
      </c>
      <c r="C34" s="42">
        <v>1016</v>
      </c>
      <c r="D34" s="42">
        <v>980</v>
      </c>
      <c r="E34" s="42">
        <v>945</v>
      </c>
    </row>
    <row r="35" spans="1:5" x14ac:dyDescent="0.2">
      <c r="A35" s="43">
        <v>24</v>
      </c>
      <c r="B35" s="42">
        <v>1069</v>
      </c>
      <c r="C35" s="42">
        <v>1030</v>
      </c>
      <c r="D35" s="42">
        <v>994</v>
      </c>
      <c r="E35" s="42">
        <v>958</v>
      </c>
    </row>
    <row r="36" spans="1:5" x14ac:dyDescent="0.2">
      <c r="A36" s="43">
        <v>25</v>
      </c>
      <c r="B36" s="42">
        <v>1084</v>
      </c>
      <c r="C36" s="42">
        <v>1045</v>
      </c>
      <c r="D36" s="42">
        <v>1008</v>
      </c>
      <c r="E36" s="42">
        <v>972</v>
      </c>
    </row>
    <row r="37" spans="1:5" x14ac:dyDescent="0.2">
      <c r="A37" s="43">
        <v>26</v>
      </c>
      <c r="B37" s="42">
        <v>1100</v>
      </c>
      <c r="C37" s="42">
        <v>1060</v>
      </c>
      <c r="D37" s="42">
        <v>1022</v>
      </c>
      <c r="E37" s="42">
        <v>986</v>
      </c>
    </row>
    <row r="38" spans="1:5" x14ac:dyDescent="0.2">
      <c r="A38" s="43">
        <v>27</v>
      </c>
      <c r="B38" s="42">
        <v>1116</v>
      </c>
      <c r="C38" s="42">
        <v>1075</v>
      </c>
      <c r="D38" s="42">
        <v>1037</v>
      </c>
      <c r="E38" s="42">
        <v>999</v>
      </c>
    </row>
    <row r="39" spans="1:5" x14ac:dyDescent="0.2">
      <c r="A39" s="43">
        <v>28</v>
      </c>
      <c r="B39" s="42">
        <v>1132</v>
      </c>
      <c r="C39" s="42">
        <v>1090</v>
      </c>
      <c r="D39" s="42">
        <v>1051</v>
      </c>
      <c r="E39" s="42">
        <v>1013</v>
      </c>
    </row>
    <row r="40" spans="1:5" x14ac:dyDescent="0.2">
      <c r="A40" s="43">
        <v>29</v>
      </c>
      <c r="B40" s="42">
        <v>1148</v>
      </c>
      <c r="C40" s="42">
        <v>1106</v>
      </c>
      <c r="D40" s="42">
        <v>1066</v>
      </c>
      <c r="E40" s="42">
        <v>1028</v>
      </c>
    </row>
    <row r="41" spans="1:5" x14ac:dyDescent="0.2">
      <c r="A41" s="43">
        <v>30</v>
      </c>
      <c r="B41" s="42">
        <v>1164</v>
      </c>
      <c r="C41" s="42">
        <v>1121</v>
      </c>
      <c r="D41" s="42">
        <v>1081</v>
      </c>
      <c r="E41" s="42">
        <v>1042</v>
      </c>
    </row>
    <row r="42" spans="1:5" x14ac:dyDescent="0.2">
      <c r="A42" s="43">
        <v>31</v>
      </c>
      <c r="B42" s="42">
        <v>1180</v>
      </c>
      <c r="C42" s="42">
        <v>1137</v>
      </c>
      <c r="D42" s="42">
        <v>1096</v>
      </c>
      <c r="E42" s="42">
        <v>1056</v>
      </c>
    </row>
    <row r="43" spans="1:5" x14ac:dyDescent="0.2">
      <c r="A43" s="43">
        <v>32</v>
      </c>
      <c r="B43" s="42">
        <v>1197</v>
      </c>
      <c r="C43" s="42">
        <v>1153</v>
      </c>
      <c r="D43" s="42">
        <v>1111</v>
      </c>
      <c r="E43" s="42">
        <v>1071</v>
      </c>
    </row>
    <row r="44" spans="1:5" x14ac:dyDescent="0.2">
      <c r="A44" s="43">
        <v>33</v>
      </c>
      <c r="B44" s="42">
        <v>1214</v>
      </c>
      <c r="C44" s="42">
        <v>1169</v>
      </c>
      <c r="D44" s="42">
        <v>1127</v>
      </c>
      <c r="E44" s="42">
        <v>1086</v>
      </c>
    </row>
    <row r="45" spans="1:5" x14ac:dyDescent="0.2">
      <c r="A45" s="43">
        <v>34</v>
      </c>
      <c r="B45" s="42">
        <v>1231</v>
      </c>
      <c r="C45" s="42">
        <v>1185</v>
      </c>
      <c r="D45" s="42">
        <v>1142</v>
      </c>
      <c r="E45" s="42">
        <v>1100</v>
      </c>
    </row>
    <row r="46" spans="1:5" x14ac:dyDescent="0.2">
      <c r="A46" s="43">
        <v>35</v>
      </c>
      <c r="B46" s="42">
        <v>1248</v>
      </c>
      <c r="C46" s="42">
        <v>1201</v>
      </c>
      <c r="D46" s="42">
        <v>1158</v>
      </c>
      <c r="E46" s="42">
        <v>1115</v>
      </c>
    </row>
    <row r="47" spans="1:5" x14ac:dyDescent="0.2">
      <c r="A47" s="43">
        <v>36</v>
      </c>
      <c r="B47" s="42">
        <v>1265</v>
      </c>
      <c r="C47" s="42">
        <v>1218</v>
      </c>
      <c r="D47" s="42">
        <v>1174</v>
      </c>
      <c r="E47" s="42">
        <v>1131</v>
      </c>
    </row>
    <row r="48" spans="1:5" x14ac:dyDescent="0.2">
      <c r="A48" s="43">
        <v>37</v>
      </c>
      <c r="B48" s="42">
        <v>1283</v>
      </c>
      <c r="C48" s="42">
        <v>1235</v>
      </c>
      <c r="D48" s="42">
        <v>1190</v>
      </c>
      <c r="E48" s="42">
        <v>1146</v>
      </c>
    </row>
    <row r="49" spans="1:5" x14ac:dyDescent="0.2">
      <c r="A49" s="43">
        <v>38</v>
      </c>
      <c r="B49" s="42">
        <v>1301</v>
      </c>
      <c r="C49" s="42">
        <v>1252</v>
      </c>
      <c r="D49" s="42">
        <v>1206</v>
      </c>
      <c r="E49" s="42">
        <v>1161</v>
      </c>
    </row>
    <row r="50" spans="1:5" x14ac:dyDescent="0.2">
      <c r="A50" s="43">
        <v>39</v>
      </c>
      <c r="B50" s="42">
        <v>1319</v>
      </c>
      <c r="C50" s="42">
        <v>1269</v>
      </c>
      <c r="D50" s="42">
        <v>1223</v>
      </c>
      <c r="E50" s="42">
        <v>1177</v>
      </c>
    </row>
    <row r="51" spans="1:5" x14ac:dyDescent="0.2">
      <c r="A51" s="43">
        <v>40</v>
      </c>
      <c r="B51" s="42">
        <v>1337</v>
      </c>
      <c r="C51" s="42">
        <v>1287</v>
      </c>
      <c r="D51" s="42">
        <v>1239</v>
      </c>
      <c r="E51" s="42">
        <v>1193</v>
      </c>
    </row>
    <row r="52" spans="1:5" x14ac:dyDescent="0.2">
      <c r="A52" s="43">
        <v>41</v>
      </c>
      <c r="B52" s="42">
        <v>1356</v>
      </c>
      <c r="C52" s="42">
        <v>1305</v>
      </c>
      <c r="D52" s="42">
        <v>1256</v>
      </c>
      <c r="E52" s="42">
        <v>1209</v>
      </c>
    </row>
    <row r="53" spans="1:5" x14ac:dyDescent="0.2">
      <c r="A53" s="43">
        <v>42</v>
      </c>
      <c r="B53" s="42">
        <v>1375</v>
      </c>
      <c r="C53" s="42">
        <v>1323</v>
      </c>
      <c r="D53" s="42">
        <v>1274</v>
      </c>
      <c r="E53" s="42">
        <v>1226</v>
      </c>
    </row>
    <row r="54" spans="1:5" x14ac:dyDescent="0.2">
      <c r="A54" s="43">
        <v>43</v>
      </c>
      <c r="B54" s="42">
        <v>1394</v>
      </c>
      <c r="C54" s="42">
        <v>1341</v>
      </c>
      <c r="D54" s="42">
        <v>1291</v>
      </c>
      <c r="E54" s="42">
        <v>1242</v>
      </c>
    </row>
    <row r="55" spans="1:5" x14ac:dyDescent="0.2">
      <c r="A55" s="43">
        <v>44</v>
      </c>
      <c r="B55" s="42">
        <v>1414</v>
      </c>
      <c r="C55" s="42">
        <v>1359</v>
      </c>
      <c r="D55" s="42">
        <v>1309</v>
      </c>
      <c r="E55" s="42">
        <v>1259</v>
      </c>
    </row>
    <row r="56" spans="1:5" x14ac:dyDescent="0.2">
      <c r="A56" s="43">
        <v>45</v>
      </c>
      <c r="B56" s="42">
        <v>1434</v>
      </c>
      <c r="C56" s="42">
        <v>1378</v>
      </c>
      <c r="D56" s="42">
        <v>1327</v>
      </c>
      <c r="E56" s="42">
        <v>1276</v>
      </c>
    </row>
    <row r="57" spans="1:5" x14ac:dyDescent="0.2">
      <c r="A57" s="43">
        <v>46</v>
      </c>
      <c r="B57" s="42">
        <v>1453</v>
      </c>
      <c r="C57" s="42">
        <v>1397</v>
      </c>
      <c r="D57" s="42">
        <v>1344</v>
      </c>
      <c r="E57" s="42">
        <v>1293</v>
      </c>
    </row>
    <row r="58" spans="1:5" x14ac:dyDescent="0.2">
      <c r="A58" s="43">
        <v>47</v>
      </c>
      <c r="B58" s="42">
        <v>1473</v>
      </c>
      <c r="C58" s="42">
        <v>1416</v>
      </c>
      <c r="D58" s="42">
        <v>1362</v>
      </c>
      <c r="E58" s="42">
        <v>1310</v>
      </c>
    </row>
    <row r="59" spans="1:5" x14ac:dyDescent="0.2">
      <c r="A59" s="43">
        <v>48</v>
      </c>
      <c r="B59" s="42">
        <v>1493</v>
      </c>
      <c r="C59" s="42">
        <v>1435</v>
      </c>
      <c r="D59" s="42">
        <v>1380</v>
      </c>
      <c r="E59" s="42">
        <v>1327</v>
      </c>
    </row>
    <row r="60" spans="1:5" x14ac:dyDescent="0.2">
      <c r="A60" s="43">
        <v>49</v>
      </c>
      <c r="B60" s="42">
        <v>1514</v>
      </c>
      <c r="C60" s="42">
        <v>1454</v>
      </c>
      <c r="D60" s="42">
        <v>1398</v>
      </c>
      <c r="E60" s="42">
        <v>1344</v>
      </c>
    </row>
    <row r="61" spans="1:5" x14ac:dyDescent="0.2">
      <c r="A61" s="43">
        <v>50</v>
      </c>
      <c r="B61" s="42">
        <v>1534</v>
      </c>
      <c r="C61" s="42">
        <v>1473</v>
      </c>
      <c r="D61" s="42">
        <v>1416</v>
      </c>
      <c r="E61" s="42">
        <v>1361</v>
      </c>
    </row>
    <row r="62" spans="1:5" x14ac:dyDescent="0.2">
      <c r="A62" s="43">
        <v>51</v>
      </c>
      <c r="B62" s="42">
        <v>1554</v>
      </c>
      <c r="C62" s="42">
        <v>1492</v>
      </c>
      <c r="D62" s="42">
        <v>1434</v>
      </c>
      <c r="E62" s="42">
        <v>1378</v>
      </c>
    </row>
    <row r="63" spans="1:5" x14ac:dyDescent="0.2">
      <c r="A63" s="43">
        <v>52</v>
      </c>
      <c r="B63" s="42">
        <v>1575</v>
      </c>
      <c r="C63" s="42">
        <v>1511</v>
      </c>
      <c r="D63" s="42">
        <v>1452</v>
      </c>
      <c r="E63" s="42">
        <v>1394</v>
      </c>
    </row>
    <row r="64" spans="1:5" x14ac:dyDescent="0.2">
      <c r="A64" s="43">
        <v>53</v>
      </c>
      <c r="B64" s="42">
        <v>1595</v>
      </c>
      <c r="C64" s="42">
        <v>1530</v>
      </c>
      <c r="D64" s="42">
        <v>1469</v>
      </c>
      <c r="E64" s="42">
        <v>1410</v>
      </c>
    </row>
    <row r="65" spans="1:5" x14ac:dyDescent="0.2">
      <c r="A65" s="43">
        <v>54</v>
      </c>
      <c r="B65" s="42">
        <v>1615</v>
      </c>
      <c r="C65" s="42">
        <v>1549</v>
      </c>
      <c r="D65" s="42">
        <v>1486</v>
      </c>
      <c r="E65" s="42">
        <v>1426</v>
      </c>
    </row>
    <row r="66" spans="1:5" x14ac:dyDescent="0.2">
      <c r="A66" s="43">
        <v>55</v>
      </c>
      <c r="B66" s="42">
        <v>1636</v>
      </c>
      <c r="C66" s="42">
        <v>1568</v>
      </c>
      <c r="D66" s="42">
        <v>1504</v>
      </c>
      <c r="E66" s="42">
        <v>1442</v>
      </c>
    </row>
    <row r="67" spans="1:5" x14ac:dyDescent="0.2">
      <c r="A67" s="43">
        <v>56</v>
      </c>
      <c r="B67" s="42">
        <v>1657</v>
      </c>
      <c r="C67" s="42">
        <v>1587</v>
      </c>
      <c r="D67" s="42">
        <v>1521</v>
      </c>
      <c r="E67" s="42">
        <v>1457</v>
      </c>
    </row>
    <row r="68" spans="1:5" x14ac:dyDescent="0.2">
      <c r="A68" s="43">
        <v>57</v>
      </c>
      <c r="B68" s="42">
        <v>1679</v>
      </c>
      <c r="C68" s="42">
        <v>1606</v>
      </c>
      <c r="D68" s="42">
        <v>1539</v>
      </c>
      <c r="E68" s="42">
        <v>1473</v>
      </c>
    </row>
    <row r="69" spans="1:5" x14ac:dyDescent="0.2">
      <c r="A69" s="43">
        <v>58</v>
      </c>
      <c r="B69" s="42">
        <v>1701</v>
      </c>
      <c r="C69" s="42">
        <v>1626</v>
      </c>
      <c r="D69" s="42">
        <v>1557</v>
      </c>
      <c r="E69" s="42">
        <v>1489</v>
      </c>
    </row>
    <row r="70" spans="1:5" x14ac:dyDescent="0.2">
      <c r="A70" s="43">
        <v>59</v>
      </c>
      <c r="B70" s="42">
        <v>1725</v>
      </c>
      <c r="C70" s="42">
        <v>1647</v>
      </c>
      <c r="D70" s="42">
        <v>1575</v>
      </c>
      <c r="E70" s="42">
        <v>1505</v>
      </c>
    </row>
    <row r="71" spans="1:5" x14ac:dyDescent="0.2">
      <c r="A71" s="43">
        <v>60</v>
      </c>
      <c r="B71" s="42">
        <v>1749</v>
      </c>
      <c r="C71" s="42">
        <v>1669</v>
      </c>
      <c r="D71" s="42">
        <v>1595</v>
      </c>
      <c r="E71" s="42">
        <v>1522</v>
      </c>
    </row>
    <row r="72" spans="1:5" x14ac:dyDescent="0.2">
      <c r="A72" s="43">
        <v>61</v>
      </c>
      <c r="B72" s="42">
        <v>1776</v>
      </c>
      <c r="C72" s="42">
        <v>1693</v>
      </c>
      <c r="D72" s="42">
        <v>1616</v>
      </c>
      <c r="E72" s="42">
        <v>1540</v>
      </c>
    </row>
    <row r="73" spans="1:5" x14ac:dyDescent="0.2">
      <c r="A73" s="43">
        <v>62</v>
      </c>
      <c r="B73" s="42">
        <v>1805</v>
      </c>
      <c r="C73" s="42">
        <v>1719</v>
      </c>
      <c r="D73" s="42">
        <v>1638</v>
      </c>
      <c r="E73" s="42">
        <v>1560</v>
      </c>
    </row>
    <row r="74" spans="1:5" x14ac:dyDescent="0.2">
      <c r="A74" s="43">
        <v>63</v>
      </c>
      <c r="B74" s="42">
        <v>1836</v>
      </c>
      <c r="C74" s="42">
        <v>1747</v>
      </c>
      <c r="D74" s="42">
        <v>1663</v>
      </c>
      <c r="E74" s="42">
        <v>1582</v>
      </c>
    </row>
    <row r="75" spans="1:5" x14ac:dyDescent="0.2">
      <c r="A75" s="43">
        <v>64</v>
      </c>
      <c r="B75" s="42">
        <v>1870</v>
      </c>
      <c r="C75" s="42">
        <v>1777</v>
      </c>
      <c r="D75" s="42">
        <v>1691</v>
      </c>
      <c r="E75" s="42">
        <v>1607</v>
      </c>
    </row>
    <row r="76" spans="1:5" x14ac:dyDescent="0.2">
      <c r="A76" s="43">
        <v>65</v>
      </c>
      <c r="B76" s="42">
        <v>1887</v>
      </c>
      <c r="C76" s="42">
        <v>1810</v>
      </c>
      <c r="D76" s="42">
        <v>1720</v>
      </c>
      <c r="E76" s="42">
        <v>1633</v>
      </c>
    </row>
    <row r="77" spans="1:5" x14ac:dyDescent="0.2">
      <c r="A77" s="43">
        <v>66</v>
      </c>
      <c r="B77" s="42">
        <v>1887</v>
      </c>
      <c r="C77" s="42">
        <v>1825</v>
      </c>
      <c r="D77" s="42">
        <v>1751</v>
      </c>
      <c r="E77" s="42">
        <v>1661</v>
      </c>
    </row>
    <row r="78" spans="1:5" x14ac:dyDescent="0.2">
      <c r="A78" s="43">
        <v>67</v>
      </c>
      <c r="B78" s="42">
        <v>1887</v>
      </c>
      <c r="C78" s="42">
        <v>1822</v>
      </c>
      <c r="D78" s="42">
        <v>1763</v>
      </c>
      <c r="E78" s="42">
        <v>1691</v>
      </c>
    </row>
    <row r="79" spans="1:5" x14ac:dyDescent="0.2">
      <c r="A79" s="43">
        <v>68</v>
      </c>
      <c r="B79" s="42">
        <v>1889</v>
      </c>
      <c r="C79" s="42">
        <v>1819</v>
      </c>
      <c r="D79" s="42">
        <v>1757</v>
      </c>
      <c r="E79" s="42">
        <v>1702</v>
      </c>
    </row>
    <row r="80" spans="1:5" x14ac:dyDescent="0.2">
      <c r="A80" s="43">
        <v>69</v>
      </c>
      <c r="B80" s="42">
        <v>1891</v>
      </c>
      <c r="C80" s="42">
        <v>1816</v>
      </c>
      <c r="D80" s="42">
        <v>1750</v>
      </c>
      <c r="E80" s="42">
        <v>1692</v>
      </c>
    </row>
    <row r="81" spans="1:5" x14ac:dyDescent="0.2">
      <c r="A81" s="43">
        <v>70</v>
      </c>
      <c r="B81" s="42">
        <v>1894</v>
      </c>
      <c r="C81" s="42">
        <v>1814</v>
      </c>
      <c r="D81" s="42">
        <v>1744</v>
      </c>
      <c r="E81" s="42">
        <v>1682</v>
      </c>
    </row>
    <row r="82" spans="1:5" x14ac:dyDescent="0.2">
      <c r="A82" s="43">
        <v>71</v>
      </c>
      <c r="B82" s="42">
        <v>1898</v>
      </c>
      <c r="C82" s="42">
        <v>1813</v>
      </c>
      <c r="D82" s="42">
        <v>1739</v>
      </c>
      <c r="E82" s="42">
        <v>1673</v>
      </c>
    </row>
    <row r="83" spans="1:5" x14ac:dyDescent="0.2">
      <c r="A83" s="43">
        <v>72</v>
      </c>
      <c r="B83" s="42">
        <v>1904</v>
      </c>
      <c r="C83" s="42">
        <v>1814</v>
      </c>
      <c r="D83" s="42">
        <v>1734</v>
      </c>
      <c r="E83" s="42">
        <v>1663</v>
      </c>
    </row>
    <row r="84" spans="1:5" x14ac:dyDescent="0.2">
      <c r="A84" s="43">
        <v>73</v>
      </c>
      <c r="B84" s="42">
        <v>1912</v>
      </c>
      <c r="C84" s="42">
        <v>1815</v>
      </c>
      <c r="D84" s="42">
        <v>1729</v>
      </c>
      <c r="E84" s="42">
        <v>1654</v>
      </c>
    </row>
    <row r="85" spans="1:5" x14ac:dyDescent="0.2">
      <c r="A85" s="43">
        <v>74</v>
      </c>
      <c r="B85" s="42">
        <v>1921</v>
      </c>
      <c r="C85" s="42">
        <v>1817</v>
      </c>
      <c r="D85" s="42">
        <v>1726</v>
      </c>
      <c r="E85" s="42">
        <v>1646</v>
      </c>
    </row>
  </sheetData>
  <sheetProtection algorithmName="SHA-512" hashValue="FjYzD3XDsuNJavkep2QNycyQTpmiHZOjex51JfTlDVL2/oR5NO45L5uP2rTzFT1UQUcyp4ikxU1k8Py3eB0o1Q==" saltValue="b+l7vnyHzXYzLc9yXOI9ZA==" spinCount="100000" sheet="1" objects="1" scenarios="1"/>
  <conditionalFormatting sqref="A6:A21">
    <cfRule type="expression" dxfId="87" priority="1" stopIfTrue="1">
      <formula>MOD(ROW(),2)=0</formula>
    </cfRule>
    <cfRule type="expression" dxfId="86" priority="2" stopIfTrue="1">
      <formula>MOD(ROW(),2)&lt;&gt;0</formula>
    </cfRule>
  </conditionalFormatting>
  <conditionalFormatting sqref="A26:A85">
    <cfRule type="expression" dxfId="85" priority="5" stopIfTrue="1">
      <formula>MOD(ROW(),2)=0</formula>
    </cfRule>
    <cfRule type="expression" dxfId="84" priority="6" stopIfTrue="1">
      <formula>MOD(ROW(),2)&lt;&gt;0</formula>
    </cfRule>
  </conditionalFormatting>
  <conditionalFormatting sqref="B6:E21">
    <cfRule type="expression" dxfId="83" priority="3" stopIfTrue="1">
      <formula>MOD(ROW(),2)=0</formula>
    </cfRule>
    <cfRule type="expression" dxfId="82" priority="4" stopIfTrue="1">
      <formula>MOD(ROW(),2)&lt;&gt;0</formula>
    </cfRule>
  </conditionalFormatting>
  <conditionalFormatting sqref="B26:E85">
    <cfRule type="expression" dxfId="81" priority="7" stopIfTrue="1">
      <formula>MOD(ROW(),2)=0</formula>
    </cfRule>
    <cfRule type="expression" dxfId="80" priority="8" stopIfTrue="1">
      <formula>MOD(ROW(),2)&lt;&gt;0</formula>
    </cfRule>
  </conditionalFormatting>
  <pageMargins left="0.7" right="0.7" top="0.75" bottom="0.75" header="0.3" footer="0.3"/>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702A2-5A3F-4517-8375-7903B42F2C84}">
  <sheetPr codeName="Sheet59"/>
  <dimension ref="A1:AX75"/>
  <sheetViews>
    <sheetView showGridLines="0" workbookViewId="0">
      <selection activeCell="A6" sqref="A6"/>
    </sheetView>
  </sheetViews>
  <sheetFormatPr defaultRowHeight="12.75" x14ac:dyDescent="0.2"/>
  <cols>
    <col min="1" max="1" width="31.85546875" customWidth="1"/>
    <col min="2" max="50" width="15.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x-713</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193</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333</v>
      </c>
      <c r="C10" s="47"/>
      <c r="D10" s="47"/>
      <c r="E10" s="47"/>
      <c r="F10" s="47"/>
      <c r="G10" s="47"/>
      <c r="H10" s="47"/>
      <c r="I10" s="47"/>
      <c r="J10" s="47"/>
      <c r="K10" s="47"/>
      <c r="L10" s="47"/>
      <c r="M10" s="47"/>
    </row>
    <row r="11" spans="1:13" x14ac:dyDescent="0.2">
      <c r="A11" s="40" t="s">
        <v>151</v>
      </c>
      <c r="B11" s="47" t="s">
        <v>165</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713</v>
      </c>
      <c r="C14" s="47"/>
      <c r="D14" s="47"/>
      <c r="E14" s="47"/>
      <c r="F14" s="47"/>
      <c r="G14" s="47"/>
      <c r="H14" s="47"/>
      <c r="I14" s="47"/>
      <c r="J14" s="47"/>
      <c r="K14" s="47"/>
      <c r="L14" s="47"/>
      <c r="M14" s="47"/>
    </row>
    <row r="15" spans="1:13" x14ac:dyDescent="0.2">
      <c r="A15" s="40" t="s">
        <v>365</v>
      </c>
      <c r="B15" s="47" t="s">
        <v>334</v>
      </c>
      <c r="C15" s="47"/>
      <c r="D15" s="47"/>
      <c r="E15" s="47"/>
      <c r="F15" s="47"/>
      <c r="G15" s="47"/>
      <c r="H15" s="47"/>
      <c r="I15" s="47"/>
      <c r="J15" s="47"/>
      <c r="K15" s="47"/>
      <c r="L15" s="47"/>
      <c r="M15" s="47"/>
    </row>
    <row r="16" spans="1:13" x14ac:dyDescent="0.2">
      <c r="A16" s="40" t="s">
        <v>156</v>
      </c>
      <c r="B16" s="47" t="s">
        <v>282</v>
      </c>
      <c r="C16" s="47"/>
      <c r="D16" s="47"/>
      <c r="E16" s="47"/>
      <c r="F16" s="47"/>
      <c r="G16" s="47"/>
      <c r="H16" s="47"/>
      <c r="I16" s="47"/>
      <c r="J16" s="47"/>
      <c r="K16" s="47"/>
      <c r="L16" s="47"/>
      <c r="M16" s="47"/>
    </row>
    <row r="17" spans="1:50" x14ac:dyDescent="0.2">
      <c r="A17" s="41" t="s">
        <v>366</v>
      </c>
      <c r="B17" s="47"/>
      <c r="C17" s="47"/>
      <c r="D17" s="47"/>
      <c r="E17" s="47"/>
      <c r="F17" s="47"/>
      <c r="G17" s="47"/>
      <c r="H17" s="47"/>
      <c r="I17" s="47"/>
      <c r="J17" s="47"/>
      <c r="K17" s="47"/>
      <c r="L17" s="47"/>
      <c r="M17" s="47"/>
    </row>
    <row r="18" spans="1:50" x14ac:dyDescent="0.2">
      <c r="A18" s="40" t="s">
        <v>158</v>
      </c>
      <c r="B18" s="48">
        <v>45195</v>
      </c>
      <c r="C18" s="48"/>
      <c r="D18" s="48"/>
      <c r="E18" s="48"/>
      <c r="F18" s="48"/>
      <c r="G18" s="48"/>
      <c r="H18" s="48"/>
      <c r="I18" s="48"/>
      <c r="J18" s="48"/>
      <c r="K18" s="48"/>
      <c r="L18" s="48"/>
      <c r="M18" s="48"/>
    </row>
    <row r="19" spans="1:50" x14ac:dyDescent="0.2">
      <c r="A19" s="40" t="s">
        <v>159</v>
      </c>
      <c r="B19" s="48">
        <v>45218</v>
      </c>
      <c r="C19" s="48"/>
      <c r="D19" s="48"/>
      <c r="E19" s="48"/>
      <c r="F19" s="48"/>
      <c r="G19" s="48"/>
      <c r="H19" s="48"/>
      <c r="I19" s="48"/>
      <c r="J19" s="48"/>
      <c r="K19" s="48"/>
      <c r="L19" s="48"/>
      <c r="M19" s="48"/>
    </row>
    <row r="20" spans="1:50" x14ac:dyDescent="0.2">
      <c r="A20" s="40" t="s">
        <v>160</v>
      </c>
      <c r="B20" s="47" t="s">
        <v>169</v>
      </c>
      <c r="C20" s="47"/>
      <c r="D20" s="47"/>
      <c r="E20" s="47"/>
      <c r="F20" s="47"/>
      <c r="G20" s="47"/>
      <c r="H20" s="47"/>
      <c r="I20" s="47"/>
      <c r="J20" s="47"/>
      <c r="K20" s="47"/>
      <c r="L20" s="47"/>
      <c r="M20" s="47"/>
    </row>
    <row r="21" spans="1:50" x14ac:dyDescent="0.2">
      <c r="A21" s="40" t="s">
        <v>367</v>
      </c>
      <c r="B21" s="47"/>
      <c r="C21" s="47"/>
      <c r="D21" s="47"/>
      <c r="E21" s="47"/>
      <c r="F21" s="47"/>
      <c r="G21" s="47"/>
      <c r="H21" s="47"/>
      <c r="I21" s="47"/>
      <c r="J21" s="47"/>
      <c r="K21" s="47"/>
      <c r="L21" s="47"/>
      <c r="M21" s="47"/>
    </row>
    <row r="23" spans="1:50" x14ac:dyDescent="0.2">
      <c r="A23" s="23" t="str">
        <f>HYPERLINK("#'Factor List'!A1", "Back to Factor List")</f>
        <v>Back to Factor List</v>
      </c>
      <c r="B23" s="23" t="str">
        <f>HYPERLINK("#'Assumptions'!A1", "Assumptions")</f>
        <v>Assumptions</v>
      </c>
    </row>
    <row r="26" spans="1:50" s="56" customFormat="1" ht="38.25" x14ac:dyDescent="0.2">
      <c r="A26" s="55" t="s">
        <v>368</v>
      </c>
      <c r="B26" s="55" t="s">
        <v>572</v>
      </c>
      <c r="C26" s="55" t="s">
        <v>573</v>
      </c>
      <c r="D26" s="55" t="s">
        <v>574</v>
      </c>
      <c r="E26" s="55" t="s">
        <v>575</v>
      </c>
      <c r="F26" s="55" t="s">
        <v>576</v>
      </c>
      <c r="G26" s="55" t="s">
        <v>577</v>
      </c>
      <c r="H26" s="55" t="s">
        <v>578</v>
      </c>
      <c r="I26" s="55" t="s">
        <v>579</v>
      </c>
      <c r="J26" s="55" t="s">
        <v>580</v>
      </c>
      <c r="K26" s="55" t="s">
        <v>581</v>
      </c>
      <c r="L26" s="55" t="s">
        <v>582</v>
      </c>
      <c r="M26" s="55" t="s">
        <v>583</v>
      </c>
      <c r="N26" s="55" t="s">
        <v>584</v>
      </c>
      <c r="O26" s="55" t="s">
        <v>585</v>
      </c>
      <c r="P26" s="55" t="s">
        <v>586</v>
      </c>
      <c r="Q26" s="55" t="s">
        <v>587</v>
      </c>
      <c r="R26" s="55" t="s">
        <v>588</v>
      </c>
      <c r="S26" s="55" t="s">
        <v>589</v>
      </c>
      <c r="T26" s="55" t="s">
        <v>590</v>
      </c>
      <c r="U26" s="55" t="s">
        <v>591</v>
      </c>
      <c r="V26" s="55" t="s">
        <v>592</v>
      </c>
      <c r="W26" s="55" t="s">
        <v>593</v>
      </c>
      <c r="X26" s="55" t="s">
        <v>594</v>
      </c>
      <c r="Y26" s="55" t="s">
        <v>595</v>
      </c>
      <c r="Z26" s="55" t="s">
        <v>596</v>
      </c>
      <c r="AA26" s="55" t="s">
        <v>597</v>
      </c>
      <c r="AB26" s="55" t="s">
        <v>598</v>
      </c>
      <c r="AC26" s="55" t="s">
        <v>599</v>
      </c>
      <c r="AD26" s="55" t="s">
        <v>600</v>
      </c>
      <c r="AE26" s="55" t="s">
        <v>601</v>
      </c>
      <c r="AF26" s="55" t="s">
        <v>602</v>
      </c>
      <c r="AG26" s="55" t="s">
        <v>603</v>
      </c>
      <c r="AH26" s="55" t="s">
        <v>604</v>
      </c>
      <c r="AI26" s="55" t="s">
        <v>605</v>
      </c>
      <c r="AJ26" s="55" t="s">
        <v>606</v>
      </c>
      <c r="AK26" s="55" t="s">
        <v>607</v>
      </c>
      <c r="AL26" s="55" t="s">
        <v>608</v>
      </c>
      <c r="AM26" s="55" t="s">
        <v>609</v>
      </c>
      <c r="AN26" s="55" t="s">
        <v>610</v>
      </c>
      <c r="AO26" s="55" t="s">
        <v>611</v>
      </c>
      <c r="AP26" s="55" t="s">
        <v>612</v>
      </c>
      <c r="AQ26" s="55" t="s">
        <v>613</v>
      </c>
      <c r="AR26" s="55" t="s">
        <v>614</v>
      </c>
      <c r="AS26" s="55" t="s">
        <v>615</v>
      </c>
      <c r="AT26" s="55" t="s">
        <v>616</v>
      </c>
      <c r="AU26" s="55" t="s">
        <v>617</v>
      </c>
      <c r="AV26" s="55" t="s">
        <v>618</v>
      </c>
      <c r="AW26" s="55" t="s">
        <v>619</v>
      </c>
      <c r="AX26" s="55" t="s">
        <v>620</v>
      </c>
    </row>
    <row r="27" spans="1:50" x14ac:dyDescent="0.2">
      <c r="A27" s="43">
        <v>16</v>
      </c>
      <c r="B27" s="44">
        <v>79.86</v>
      </c>
      <c r="C27" s="44">
        <v>40.659999999999997</v>
      </c>
      <c r="D27" s="44">
        <v>27.6</v>
      </c>
      <c r="E27" s="44">
        <v>21.08</v>
      </c>
      <c r="F27" s="44">
        <v>17.16</v>
      </c>
      <c r="G27" s="44">
        <v>14.56</v>
      </c>
      <c r="H27" s="44">
        <v>12.7</v>
      </c>
      <c r="I27" s="44">
        <v>11.31</v>
      </c>
      <c r="J27" s="44">
        <v>10.23</v>
      </c>
      <c r="K27" s="44">
        <v>9.3699999999999992</v>
      </c>
      <c r="L27" s="44">
        <v>8.67</v>
      </c>
      <c r="M27" s="44">
        <v>8.08</v>
      </c>
      <c r="N27" s="44">
        <v>7.59</v>
      </c>
      <c r="O27" s="44">
        <v>7.17</v>
      </c>
      <c r="P27" s="44">
        <v>6.8</v>
      </c>
      <c r="Q27" s="44">
        <v>6.49</v>
      </c>
      <c r="R27" s="44">
        <v>6.21</v>
      </c>
      <c r="S27" s="44">
        <v>5.96</v>
      </c>
      <c r="T27" s="44">
        <v>5.74</v>
      </c>
      <c r="U27" s="44">
        <v>5.54</v>
      </c>
      <c r="V27" s="44">
        <v>5.37</v>
      </c>
      <c r="W27" s="44">
        <v>5.21</v>
      </c>
      <c r="X27" s="44">
        <v>5.0599999999999996</v>
      </c>
      <c r="Y27" s="44">
        <v>4.93</v>
      </c>
      <c r="Z27" s="44">
        <v>4.8099999999999996</v>
      </c>
      <c r="AA27" s="44">
        <v>4.6900000000000004</v>
      </c>
      <c r="AB27" s="44">
        <v>4.59</v>
      </c>
      <c r="AC27" s="44">
        <v>4.5</v>
      </c>
      <c r="AD27" s="44">
        <v>4.41</v>
      </c>
      <c r="AE27" s="44">
        <v>4.33</v>
      </c>
      <c r="AF27" s="44">
        <v>4.26</v>
      </c>
      <c r="AG27" s="44">
        <v>4.1900000000000004</v>
      </c>
      <c r="AH27" s="44">
        <v>4.12</v>
      </c>
      <c r="AI27" s="44">
        <v>4.0599999999999996</v>
      </c>
      <c r="AJ27" s="44">
        <v>4.01</v>
      </c>
      <c r="AK27" s="44">
        <v>3.95</v>
      </c>
      <c r="AL27" s="44">
        <v>3.9</v>
      </c>
      <c r="AM27" s="44">
        <v>3.86</v>
      </c>
      <c r="AN27" s="44">
        <v>3.82</v>
      </c>
      <c r="AO27" s="44">
        <v>3.78</v>
      </c>
      <c r="AP27" s="44">
        <v>3.74</v>
      </c>
      <c r="AQ27" s="44">
        <v>3.71</v>
      </c>
      <c r="AR27" s="44">
        <v>3.67</v>
      </c>
      <c r="AS27" s="44">
        <v>3.64</v>
      </c>
      <c r="AT27" s="44">
        <v>3.62</v>
      </c>
      <c r="AU27" s="44">
        <v>3.59</v>
      </c>
      <c r="AV27" s="44">
        <v>3.57</v>
      </c>
      <c r="AW27" s="44">
        <v>3.55</v>
      </c>
      <c r="AX27" s="44">
        <v>3.51</v>
      </c>
    </row>
    <row r="28" spans="1:50" x14ac:dyDescent="0.2">
      <c r="A28" s="43">
        <v>17</v>
      </c>
      <c r="B28" s="44">
        <v>81.03</v>
      </c>
      <c r="C28" s="44">
        <v>41.26</v>
      </c>
      <c r="D28" s="44">
        <v>28.01</v>
      </c>
      <c r="E28" s="44">
        <v>21.39</v>
      </c>
      <c r="F28" s="44">
        <v>17.420000000000002</v>
      </c>
      <c r="G28" s="44">
        <v>14.77</v>
      </c>
      <c r="H28" s="44">
        <v>12.89</v>
      </c>
      <c r="I28" s="44">
        <v>11.48</v>
      </c>
      <c r="J28" s="44">
        <v>10.38</v>
      </c>
      <c r="K28" s="44">
        <v>9.51</v>
      </c>
      <c r="L28" s="44">
        <v>8.7899999999999991</v>
      </c>
      <c r="M28" s="44">
        <v>8.1999999999999993</v>
      </c>
      <c r="N28" s="44">
        <v>7.7</v>
      </c>
      <c r="O28" s="44">
        <v>7.27</v>
      </c>
      <c r="P28" s="44">
        <v>6.9</v>
      </c>
      <c r="Q28" s="44">
        <v>6.58</v>
      </c>
      <c r="R28" s="44">
        <v>6.3</v>
      </c>
      <c r="S28" s="44">
        <v>6.05</v>
      </c>
      <c r="T28" s="44">
        <v>5.83</v>
      </c>
      <c r="U28" s="44">
        <v>5.63</v>
      </c>
      <c r="V28" s="44">
        <v>5.45</v>
      </c>
      <c r="W28" s="44">
        <v>5.28</v>
      </c>
      <c r="X28" s="44">
        <v>5.14</v>
      </c>
      <c r="Y28" s="44">
        <v>5</v>
      </c>
      <c r="Z28" s="44">
        <v>4.88</v>
      </c>
      <c r="AA28" s="44">
        <v>4.7699999999999996</v>
      </c>
      <c r="AB28" s="44">
        <v>4.66</v>
      </c>
      <c r="AC28" s="44">
        <v>4.57</v>
      </c>
      <c r="AD28" s="44">
        <v>4.4800000000000004</v>
      </c>
      <c r="AE28" s="44">
        <v>4.4000000000000004</v>
      </c>
      <c r="AF28" s="44">
        <v>4.32</v>
      </c>
      <c r="AG28" s="44">
        <v>4.25</v>
      </c>
      <c r="AH28" s="44">
        <v>4.1900000000000004</v>
      </c>
      <c r="AI28" s="44">
        <v>4.12</v>
      </c>
      <c r="AJ28" s="44">
        <v>4.07</v>
      </c>
      <c r="AK28" s="44">
        <v>4.0199999999999996</v>
      </c>
      <c r="AL28" s="44">
        <v>3.97</v>
      </c>
      <c r="AM28" s="44">
        <v>3.92</v>
      </c>
      <c r="AN28" s="44">
        <v>3.88</v>
      </c>
      <c r="AO28" s="44">
        <v>3.84</v>
      </c>
      <c r="AP28" s="44">
        <v>3.8</v>
      </c>
      <c r="AQ28" s="44">
        <v>3.77</v>
      </c>
      <c r="AR28" s="44">
        <v>3.74</v>
      </c>
      <c r="AS28" s="44">
        <v>3.71</v>
      </c>
      <c r="AT28" s="44">
        <v>3.68</v>
      </c>
      <c r="AU28" s="44">
        <v>3.65</v>
      </c>
      <c r="AV28" s="44">
        <v>3.63</v>
      </c>
      <c r="AW28" s="44">
        <v>3.61</v>
      </c>
      <c r="AX28" s="44"/>
    </row>
    <row r="29" spans="1:50" x14ac:dyDescent="0.2">
      <c r="A29" s="43">
        <v>18</v>
      </c>
      <c r="B29" s="44">
        <v>82.21</v>
      </c>
      <c r="C29" s="44">
        <v>41.86</v>
      </c>
      <c r="D29" s="44">
        <v>28.42</v>
      </c>
      <c r="E29" s="44">
        <v>21.7</v>
      </c>
      <c r="F29" s="44">
        <v>17.670000000000002</v>
      </c>
      <c r="G29" s="44">
        <v>14.99</v>
      </c>
      <c r="H29" s="44">
        <v>13.08</v>
      </c>
      <c r="I29" s="44">
        <v>11.65</v>
      </c>
      <c r="J29" s="44">
        <v>10.54</v>
      </c>
      <c r="K29" s="44">
        <v>9.65</v>
      </c>
      <c r="L29" s="44">
        <v>8.93</v>
      </c>
      <c r="M29" s="44">
        <v>8.32</v>
      </c>
      <c r="N29" s="44">
        <v>7.82</v>
      </c>
      <c r="O29" s="44">
        <v>7.38</v>
      </c>
      <c r="P29" s="44">
        <v>7.01</v>
      </c>
      <c r="Q29" s="44">
        <v>6.68</v>
      </c>
      <c r="R29" s="44">
        <v>6.39</v>
      </c>
      <c r="S29" s="44">
        <v>6.14</v>
      </c>
      <c r="T29" s="44">
        <v>5.91</v>
      </c>
      <c r="U29" s="44">
        <v>5.71</v>
      </c>
      <c r="V29" s="44">
        <v>5.53</v>
      </c>
      <c r="W29" s="44">
        <v>5.36</v>
      </c>
      <c r="X29" s="44">
        <v>5.21</v>
      </c>
      <c r="Y29" s="44">
        <v>5.08</v>
      </c>
      <c r="Z29" s="44">
        <v>4.95</v>
      </c>
      <c r="AA29" s="44">
        <v>4.84</v>
      </c>
      <c r="AB29" s="44">
        <v>4.7300000000000004</v>
      </c>
      <c r="AC29" s="44">
        <v>4.6399999999999997</v>
      </c>
      <c r="AD29" s="44">
        <v>4.55</v>
      </c>
      <c r="AE29" s="44">
        <v>4.46</v>
      </c>
      <c r="AF29" s="44">
        <v>4.3899999999999997</v>
      </c>
      <c r="AG29" s="44">
        <v>4.32</v>
      </c>
      <c r="AH29" s="44">
        <v>4.25</v>
      </c>
      <c r="AI29" s="44">
        <v>4.1900000000000004</v>
      </c>
      <c r="AJ29" s="44">
        <v>4.13</v>
      </c>
      <c r="AK29" s="44">
        <v>4.08</v>
      </c>
      <c r="AL29" s="44">
        <v>4.03</v>
      </c>
      <c r="AM29" s="44">
        <v>3.98</v>
      </c>
      <c r="AN29" s="44">
        <v>3.94</v>
      </c>
      <c r="AO29" s="44">
        <v>3.9</v>
      </c>
      <c r="AP29" s="44">
        <v>3.86</v>
      </c>
      <c r="AQ29" s="44">
        <v>3.83</v>
      </c>
      <c r="AR29" s="44">
        <v>3.8</v>
      </c>
      <c r="AS29" s="44">
        <v>3.77</v>
      </c>
      <c r="AT29" s="44">
        <v>3.74</v>
      </c>
      <c r="AU29" s="44">
        <v>3.72</v>
      </c>
      <c r="AV29" s="44">
        <v>3.7</v>
      </c>
      <c r="AW29" s="44"/>
      <c r="AX29" s="44"/>
    </row>
    <row r="30" spans="1:50" x14ac:dyDescent="0.2">
      <c r="A30" s="43">
        <v>19</v>
      </c>
      <c r="B30" s="44">
        <v>83.42</v>
      </c>
      <c r="C30" s="44">
        <v>42.47</v>
      </c>
      <c r="D30" s="44">
        <v>28.83</v>
      </c>
      <c r="E30" s="44">
        <v>22.02</v>
      </c>
      <c r="F30" s="44">
        <v>17.93</v>
      </c>
      <c r="G30" s="44">
        <v>15.21</v>
      </c>
      <c r="H30" s="44">
        <v>13.27</v>
      </c>
      <c r="I30" s="44">
        <v>11.82</v>
      </c>
      <c r="J30" s="44">
        <v>10.69</v>
      </c>
      <c r="K30" s="44">
        <v>9.7899999999999991</v>
      </c>
      <c r="L30" s="44">
        <v>9.06</v>
      </c>
      <c r="M30" s="44">
        <v>8.4499999999999993</v>
      </c>
      <c r="N30" s="44">
        <v>7.93</v>
      </c>
      <c r="O30" s="44">
        <v>7.49</v>
      </c>
      <c r="P30" s="44">
        <v>7.11</v>
      </c>
      <c r="Q30" s="44">
        <v>6.78</v>
      </c>
      <c r="R30" s="44">
        <v>6.49</v>
      </c>
      <c r="S30" s="44">
        <v>6.23</v>
      </c>
      <c r="T30" s="44">
        <v>6</v>
      </c>
      <c r="U30" s="44">
        <v>5.8</v>
      </c>
      <c r="V30" s="44">
        <v>5.61</v>
      </c>
      <c r="W30" s="44">
        <v>5.44</v>
      </c>
      <c r="X30" s="44">
        <v>5.29</v>
      </c>
      <c r="Y30" s="44">
        <v>5.15</v>
      </c>
      <c r="Z30" s="44">
        <v>5.03</v>
      </c>
      <c r="AA30" s="44">
        <v>4.91</v>
      </c>
      <c r="AB30" s="44">
        <v>4.8099999999999996</v>
      </c>
      <c r="AC30" s="44">
        <v>4.71</v>
      </c>
      <c r="AD30" s="44">
        <v>4.62</v>
      </c>
      <c r="AE30" s="44">
        <v>4.53</v>
      </c>
      <c r="AF30" s="44">
        <v>4.46</v>
      </c>
      <c r="AG30" s="44">
        <v>4.38</v>
      </c>
      <c r="AH30" s="44">
        <v>4.32</v>
      </c>
      <c r="AI30" s="44">
        <v>4.26</v>
      </c>
      <c r="AJ30" s="44">
        <v>4.2</v>
      </c>
      <c r="AK30" s="44">
        <v>4.1399999999999997</v>
      </c>
      <c r="AL30" s="44">
        <v>4.09</v>
      </c>
      <c r="AM30" s="44">
        <v>4.05</v>
      </c>
      <c r="AN30" s="44">
        <v>4.01</v>
      </c>
      <c r="AO30" s="44">
        <v>3.97</v>
      </c>
      <c r="AP30" s="44">
        <v>3.93</v>
      </c>
      <c r="AQ30" s="44">
        <v>3.89</v>
      </c>
      <c r="AR30" s="44">
        <v>3.86</v>
      </c>
      <c r="AS30" s="44">
        <v>3.83</v>
      </c>
      <c r="AT30" s="44">
        <v>3.81</v>
      </c>
      <c r="AU30" s="44">
        <v>3.78</v>
      </c>
      <c r="AV30" s="44"/>
      <c r="AW30" s="44"/>
      <c r="AX30" s="44"/>
    </row>
    <row r="31" spans="1:50" x14ac:dyDescent="0.2">
      <c r="A31" s="43">
        <v>20</v>
      </c>
      <c r="B31" s="44">
        <v>84.64</v>
      </c>
      <c r="C31" s="44">
        <v>43.1</v>
      </c>
      <c r="D31" s="44">
        <v>29.26</v>
      </c>
      <c r="E31" s="44">
        <v>22.34</v>
      </c>
      <c r="F31" s="44">
        <v>18.2</v>
      </c>
      <c r="G31" s="44">
        <v>15.44</v>
      </c>
      <c r="H31" s="44">
        <v>13.47</v>
      </c>
      <c r="I31" s="44">
        <v>12</v>
      </c>
      <c r="J31" s="44">
        <v>10.85</v>
      </c>
      <c r="K31" s="44">
        <v>9.94</v>
      </c>
      <c r="L31" s="44">
        <v>9.19</v>
      </c>
      <c r="M31" s="44">
        <v>8.57</v>
      </c>
      <c r="N31" s="44">
        <v>8.0500000000000007</v>
      </c>
      <c r="O31" s="44">
        <v>7.6</v>
      </c>
      <c r="P31" s="44">
        <v>7.22</v>
      </c>
      <c r="Q31" s="44">
        <v>6.88</v>
      </c>
      <c r="R31" s="44">
        <v>6.59</v>
      </c>
      <c r="S31" s="44">
        <v>6.33</v>
      </c>
      <c r="T31" s="44">
        <v>6.09</v>
      </c>
      <c r="U31" s="44">
        <v>5.88</v>
      </c>
      <c r="V31" s="44">
        <v>5.7</v>
      </c>
      <c r="W31" s="44">
        <v>5.53</v>
      </c>
      <c r="X31" s="44">
        <v>5.37</v>
      </c>
      <c r="Y31" s="44">
        <v>5.23</v>
      </c>
      <c r="Z31" s="44">
        <v>5.1100000000000003</v>
      </c>
      <c r="AA31" s="44">
        <v>4.99</v>
      </c>
      <c r="AB31" s="44">
        <v>4.88</v>
      </c>
      <c r="AC31" s="44">
        <v>4.78</v>
      </c>
      <c r="AD31" s="44">
        <v>4.6900000000000004</v>
      </c>
      <c r="AE31" s="44">
        <v>4.5999999999999996</v>
      </c>
      <c r="AF31" s="44">
        <v>4.53</v>
      </c>
      <c r="AG31" s="44">
        <v>4.45</v>
      </c>
      <c r="AH31" s="44">
        <v>4.3899999999999997</v>
      </c>
      <c r="AI31" s="44">
        <v>4.32</v>
      </c>
      <c r="AJ31" s="44">
        <v>4.2699999999999996</v>
      </c>
      <c r="AK31" s="44">
        <v>4.21</v>
      </c>
      <c r="AL31" s="44">
        <v>4.16</v>
      </c>
      <c r="AM31" s="44">
        <v>4.12</v>
      </c>
      <c r="AN31" s="44">
        <v>4.07</v>
      </c>
      <c r="AO31" s="44">
        <v>4.03</v>
      </c>
      <c r="AP31" s="44">
        <v>4</v>
      </c>
      <c r="AQ31" s="44">
        <v>3.96</v>
      </c>
      <c r="AR31" s="44">
        <v>3.93</v>
      </c>
      <c r="AS31" s="44">
        <v>3.9</v>
      </c>
      <c r="AT31" s="44">
        <v>3.88</v>
      </c>
      <c r="AU31" s="44"/>
      <c r="AV31" s="44"/>
      <c r="AW31" s="44"/>
      <c r="AX31" s="44"/>
    </row>
    <row r="32" spans="1:50" x14ac:dyDescent="0.2">
      <c r="A32" s="43">
        <v>21</v>
      </c>
      <c r="B32" s="44">
        <v>85.88</v>
      </c>
      <c r="C32" s="44">
        <v>43.73</v>
      </c>
      <c r="D32" s="44">
        <v>29.69</v>
      </c>
      <c r="E32" s="44">
        <v>22.67</v>
      </c>
      <c r="F32" s="44">
        <v>18.47</v>
      </c>
      <c r="G32" s="44">
        <v>15.67</v>
      </c>
      <c r="H32" s="44">
        <v>13.67</v>
      </c>
      <c r="I32" s="44">
        <v>12.17</v>
      </c>
      <c r="J32" s="44">
        <v>11.01</v>
      </c>
      <c r="K32" s="44">
        <v>10.09</v>
      </c>
      <c r="L32" s="44">
        <v>9.33</v>
      </c>
      <c r="M32" s="44">
        <v>8.6999999999999993</v>
      </c>
      <c r="N32" s="44">
        <v>8.17</v>
      </c>
      <c r="O32" s="44">
        <v>7.72</v>
      </c>
      <c r="P32" s="44">
        <v>7.33</v>
      </c>
      <c r="Q32" s="44">
        <v>6.99</v>
      </c>
      <c r="R32" s="44">
        <v>6.69</v>
      </c>
      <c r="S32" s="44">
        <v>6.42</v>
      </c>
      <c r="T32" s="44">
        <v>6.19</v>
      </c>
      <c r="U32" s="44">
        <v>5.97</v>
      </c>
      <c r="V32" s="44">
        <v>5.78</v>
      </c>
      <c r="W32" s="44">
        <v>5.61</v>
      </c>
      <c r="X32" s="44">
        <v>5.46</v>
      </c>
      <c r="Y32" s="44">
        <v>5.31</v>
      </c>
      <c r="Z32" s="44">
        <v>5.18</v>
      </c>
      <c r="AA32" s="44">
        <v>5.0599999999999996</v>
      </c>
      <c r="AB32" s="44">
        <v>4.96</v>
      </c>
      <c r="AC32" s="44">
        <v>4.8499999999999996</v>
      </c>
      <c r="AD32" s="44">
        <v>4.76</v>
      </c>
      <c r="AE32" s="44">
        <v>4.68</v>
      </c>
      <c r="AF32" s="44">
        <v>4.5999999999999996</v>
      </c>
      <c r="AG32" s="44">
        <v>4.5199999999999996</v>
      </c>
      <c r="AH32" s="44">
        <v>4.46</v>
      </c>
      <c r="AI32" s="44">
        <v>4.3899999999999997</v>
      </c>
      <c r="AJ32" s="44">
        <v>4.33</v>
      </c>
      <c r="AK32" s="44">
        <v>4.28</v>
      </c>
      <c r="AL32" s="44">
        <v>4.2300000000000004</v>
      </c>
      <c r="AM32" s="44">
        <v>4.18</v>
      </c>
      <c r="AN32" s="44">
        <v>4.1399999999999997</v>
      </c>
      <c r="AO32" s="44">
        <v>4.0999999999999996</v>
      </c>
      <c r="AP32" s="44">
        <v>4.0599999999999996</v>
      </c>
      <c r="AQ32" s="44">
        <v>4.03</v>
      </c>
      <c r="AR32" s="44">
        <v>4</v>
      </c>
      <c r="AS32" s="44">
        <v>3.97</v>
      </c>
      <c r="AT32" s="44"/>
      <c r="AU32" s="44"/>
      <c r="AV32" s="44"/>
      <c r="AW32" s="44"/>
      <c r="AX32" s="44"/>
    </row>
    <row r="33" spans="1:50" x14ac:dyDescent="0.2">
      <c r="A33" s="43">
        <v>22</v>
      </c>
      <c r="B33" s="44">
        <v>87.14</v>
      </c>
      <c r="C33" s="44">
        <v>44.37</v>
      </c>
      <c r="D33" s="44">
        <v>30.12</v>
      </c>
      <c r="E33" s="44">
        <v>23.01</v>
      </c>
      <c r="F33" s="44">
        <v>18.739999999999998</v>
      </c>
      <c r="G33" s="44">
        <v>15.9</v>
      </c>
      <c r="H33" s="44">
        <v>13.87</v>
      </c>
      <c r="I33" s="44">
        <v>12.35</v>
      </c>
      <c r="J33" s="44">
        <v>11.18</v>
      </c>
      <c r="K33" s="44">
        <v>10.24</v>
      </c>
      <c r="L33" s="44">
        <v>9.4700000000000006</v>
      </c>
      <c r="M33" s="44">
        <v>8.83</v>
      </c>
      <c r="N33" s="44">
        <v>8.2899999999999991</v>
      </c>
      <c r="O33" s="44">
        <v>7.83</v>
      </c>
      <c r="P33" s="44">
        <v>7.44</v>
      </c>
      <c r="Q33" s="44">
        <v>7.09</v>
      </c>
      <c r="R33" s="44">
        <v>6.79</v>
      </c>
      <c r="S33" s="44">
        <v>6.52</v>
      </c>
      <c r="T33" s="44">
        <v>6.28</v>
      </c>
      <c r="U33" s="44">
        <v>6.06</v>
      </c>
      <c r="V33" s="44">
        <v>5.87</v>
      </c>
      <c r="W33" s="44">
        <v>5.7</v>
      </c>
      <c r="X33" s="44">
        <v>5.54</v>
      </c>
      <c r="Y33" s="44">
        <v>5.39</v>
      </c>
      <c r="Z33" s="44">
        <v>5.26</v>
      </c>
      <c r="AA33" s="44">
        <v>5.14</v>
      </c>
      <c r="AB33" s="44">
        <v>5.03</v>
      </c>
      <c r="AC33" s="44">
        <v>4.93</v>
      </c>
      <c r="AD33" s="44">
        <v>4.84</v>
      </c>
      <c r="AE33" s="44">
        <v>4.75</v>
      </c>
      <c r="AF33" s="44">
        <v>4.67</v>
      </c>
      <c r="AG33" s="44">
        <v>4.5999999999999996</v>
      </c>
      <c r="AH33" s="44">
        <v>4.53</v>
      </c>
      <c r="AI33" s="44">
        <v>4.46</v>
      </c>
      <c r="AJ33" s="44">
        <v>4.41</v>
      </c>
      <c r="AK33" s="44">
        <v>4.3499999999999996</v>
      </c>
      <c r="AL33" s="44">
        <v>4.3</v>
      </c>
      <c r="AM33" s="44">
        <v>4.25</v>
      </c>
      <c r="AN33" s="44">
        <v>4.21</v>
      </c>
      <c r="AO33" s="44">
        <v>4.17</v>
      </c>
      <c r="AP33" s="44">
        <v>4.1399999999999997</v>
      </c>
      <c r="AQ33" s="44">
        <v>4.0999999999999996</v>
      </c>
      <c r="AR33" s="44">
        <v>4.07</v>
      </c>
      <c r="AS33" s="44"/>
      <c r="AT33" s="44"/>
      <c r="AU33" s="44"/>
      <c r="AV33" s="44"/>
      <c r="AW33" s="44"/>
      <c r="AX33" s="44"/>
    </row>
    <row r="34" spans="1:50" x14ac:dyDescent="0.2">
      <c r="A34" s="43">
        <v>23</v>
      </c>
      <c r="B34" s="44">
        <v>88.4</v>
      </c>
      <c r="C34" s="44">
        <v>45.02</v>
      </c>
      <c r="D34" s="44">
        <v>30.56</v>
      </c>
      <c r="E34" s="44">
        <v>23.34</v>
      </c>
      <c r="F34" s="44">
        <v>19.010000000000002</v>
      </c>
      <c r="G34" s="44">
        <v>16.13</v>
      </c>
      <c r="H34" s="44">
        <v>14.07</v>
      </c>
      <c r="I34" s="44">
        <v>12.53</v>
      </c>
      <c r="J34" s="44">
        <v>11.34</v>
      </c>
      <c r="K34" s="44">
        <v>10.39</v>
      </c>
      <c r="L34" s="44">
        <v>9.61</v>
      </c>
      <c r="M34" s="44">
        <v>8.9600000000000009</v>
      </c>
      <c r="N34" s="44">
        <v>8.42</v>
      </c>
      <c r="O34" s="44">
        <v>7.95</v>
      </c>
      <c r="P34" s="44">
        <v>7.55</v>
      </c>
      <c r="Q34" s="44">
        <v>7.2</v>
      </c>
      <c r="R34" s="44">
        <v>6.89</v>
      </c>
      <c r="S34" s="44">
        <v>6.62</v>
      </c>
      <c r="T34" s="44">
        <v>6.37</v>
      </c>
      <c r="U34" s="44">
        <v>6.16</v>
      </c>
      <c r="V34" s="44">
        <v>5.96</v>
      </c>
      <c r="W34" s="44">
        <v>5.78</v>
      </c>
      <c r="X34" s="44">
        <v>5.62</v>
      </c>
      <c r="Y34" s="44">
        <v>5.48</v>
      </c>
      <c r="Z34" s="44">
        <v>5.34</v>
      </c>
      <c r="AA34" s="44">
        <v>5.22</v>
      </c>
      <c r="AB34" s="44">
        <v>5.1100000000000003</v>
      </c>
      <c r="AC34" s="44">
        <v>5.01</v>
      </c>
      <c r="AD34" s="44">
        <v>4.91</v>
      </c>
      <c r="AE34" s="44">
        <v>4.82</v>
      </c>
      <c r="AF34" s="44">
        <v>4.74</v>
      </c>
      <c r="AG34" s="44">
        <v>4.67</v>
      </c>
      <c r="AH34" s="44">
        <v>4.5999999999999996</v>
      </c>
      <c r="AI34" s="44">
        <v>4.54</v>
      </c>
      <c r="AJ34" s="44">
        <v>4.4800000000000004</v>
      </c>
      <c r="AK34" s="44">
        <v>4.42</v>
      </c>
      <c r="AL34" s="44">
        <v>4.37</v>
      </c>
      <c r="AM34" s="44">
        <v>4.33</v>
      </c>
      <c r="AN34" s="44">
        <v>4.28</v>
      </c>
      <c r="AO34" s="44">
        <v>4.25</v>
      </c>
      <c r="AP34" s="44">
        <v>4.21</v>
      </c>
      <c r="AQ34" s="44">
        <v>4.18</v>
      </c>
      <c r="AR34" s="44"/>
      <c r="AS34" s="44"/>
      <c r="AT34" s="44"/>
      <c r="AU34" s="44"/>
      <c r="AV34" s="44"/>
      <c r="AW34" s="44"/>
      <c r="AX34" s="44"/>
    </row>
    <row r="35" spans="1:50" x14ac:dyDescent="0.2">
      <c r="A35" s="43">
        <v>24</v>
      </c>
      <c r="B35" s="44">
        <v>89.67</v>
      </c>
      <c r="C35" s="44">
        <v>45.67</v>
      </c>
      <c r="D35" s="44">
        <v>31</v>
      </c>
      <c r="E35" s="44">
        <v>23.68</v>
      </c>
      <c r="F35" s="44">
        <v>19.29</v>
      </c>
      <c r="G35" s="44">
        <v>16.36</v>
      </c>
      <c r="H35" s="44">
        <v>14.28</v>
      </c>
      <c r="I35" s="44">
        <v>12.72</v>
      </c>
      <c r="J35" s="44">
        <v>11.51</v>
      </c>
      <c r="K35" s="44">
        <v>10.54</v>
      </c>
      <c r="L35" s="44">
        <v>9.75</v>
      </c>
      <c r="M35" s="44">
        <v>9.09</v>
      </c>
      <c r="N35" s="44">
        <v>8.5399999999999991</v>
      </c>
      <c r="O35" s="44">
        <v>8.07</v>
      </c>
      <c r="P35" s="44">
        <v>7.66</v>
      </c>
      <c r="Q35" s="44">
        <v>7.3</v>
      </c>
      <c r="R35" s="44">
        <v>6.99</v>
      </c>
      <c r="S35" s="44">
        <v>6.71</v>
      </c>
      <c r="T35" s="44">
        <v>6.47</v>
      </c>
      <c r="U35" s="44">
        <v>6.25</v>
      </c>
      <c r="V35" s="44">
        <v>6.05</v>
      </c>
      <c r="W35" s="44">
        <v>5.87</v>
      </c>
      <c r="X35" s="44">
        <v>5.71</v>
      </c>
      <c r="Y35" s="44">
        <v>5.56</v>
      </c>
      <c r="Z35" s="44">
        <v>5.42</v>
      </c>
      <c r="AA35" s="44">
        <v>5.3</v>
      </c>
      <c r="AB35" s="44">
        <v>5.19</v>
      </c>
      <c r="AC35" s="44">
        <v>5.08</v>
      </c>
      <c r="AD35" s="44">
        <v>4.99</v>
      </c>
      <c r="AE35" s="44">
        <v>4.9000000000000004</v>
      </c>
      <c r="AF35" s="44">
        <v>4.82</v>
      </c>
      <c r="AG35" s="44">
        <v>4.74</v>
      </c>
      <c r="AH35" s="44">
        <v>4.67</v>
      </c>
      <c r="AI35" s="44">
        <v>4.6100000000000003</v>
      </c>
      <c r="AJ35" s="44">
        <v>4.55</v>
      </c>
      <c r="AK35" s="44">
        <v>4.5</v>
      </c>
      <c r="AL35" s="44">
        <v>4.45</v>
      </c>
      <c r="AM35" s="44">
        <v>4.4000000000000004</v>
      </c>
      <c r="AN35" s="44">
        <v>4.3600000000000003</v>
      </c>
      <c r="AO35" s="44">
        <v>4.32</v>
      </c>
      <c r="AP35" s="44">
        <v>4.29</v>
      </c>
      <c r="AQ35" s="44"/>
      <c r="AR35" s="44"/>
      <c r="AS35" s="44"/>
      <c r="AT35" s="44"/>
      <c r="AU35" s="44"/>
      <c r="AV35" s="44"/>
      <c r="AW35" s="44"/>
      <c r="AX35" s="44"/>
    </row>
    <row r="36" spans="1:50" x14ac:dyDescent="0.2">
      <c r="A36" s="43">
        <v>25</v>
      </c>
      <c r="B36" s="44">
        <v>90.96</v>
      </c>
      <c r="C36" s="44">
        <v>46.32</v>
      </c>
      <c r="D36" s="44">
        <v>31.45</v>
      </c>
      <c r="E36" s="44">
        <v>24.02</v>
      </c>
      <c r="F36" s="44">
        <v>19.57</v>
      </c>
      <c r="G36" s="44">
        <v>16.600000000000001</v>
      </c>
      <c r="H36" s="44">
        <v>14.48</v>
      </c>
      <c r="I36" s="44">
        <v>12.9</v>
      </c>
      <c r="J36" s="44">
        <v>11.67</v>
      </c>
      <c r="K36" s="44">
        <v>10.69</v>
      </c>
      <c r="L36" s="44">
        <v>9.89</v>
      </c>
      <c r="M36" s="44">
        <v>9.23</v>
      </c>
      <c r="N36" s="44">
        <v>8.66</v>
      </c>
      <c r="O36" s="44">
        <v>8.19</v>
      </c>
      <c r="P36" s="44">
        <v>7.77</v>
      </c>
      <c r="Q36" s="44">
        <v>7.41</v>
      </c>
      <c r="R36" s="44">
        <v>7.09</v>
      </c>
      <c r="S36" s="44">
        <v>6.81</v>
      </c>
      <c r="T36" s="44">
        <v>6.56</v>
      </c>
      <c r="U36" s="44">
        <v>6.34</v>
      </c>
      <c r="V36" s="44">
        <v>6.14</v>
      </c>
      <c r="W36" s="44">
        <v>5.96</v>
      </c>
      <c r="X36" s="44">
        <v>5.79</v>
      </c>
      <c r="Y36" s="44">
        <v>5.64</v>
      </c>
      <c r="Z36" s="44">
        <v>5.51</v>
      </c>
      <c r="AA36" s="44">
        <v>5.38</v>
      </c>
      <c r="AB36" s="44">
        <v>5.27</v>
      </c>
      <c r="AC36" s="44">
        <v>5.16</v>
      </c>
      <c r="AD36" s="44">
        <v>5.07</v>
      </c>
      <c r="AE36" s="44">
        <v>4.9800000000000004</v>
      </c>
      <c r="AF36" s="44">
        <v>4.9000000000000004</v>
      </c>
      <c r="AG36" s="44">
        <v>4.82</v>
      </c>
      <c r="AH36" s="44">
        <v>4.75</v>
      </c>
      <c r="AI36" s="44">
        <v>4.6900000000000004</v>
      </c>
      <c r="AJ36" s="44">
        <v>4.63</v>
      </c>
      <c r="AK36" s="44">
        <v>4.57</v>
      </c>
      <c r="AL36" s="44">
        <v>4.5199999999999996</v>
      </c>
      <c r="AM36" s="44">
        <v>4.4800000000000004</v>
      </c>
      <c r="AN36" s="44">
        <v>4.4400000000000004</v>
      </c>
      <c r="AO36" s="44">
        <v>4.4000000000000004</v>
      </c>
      <c r="AP36" s="44"/>
      <c r="AQ36" s="44"/>
      <c r="AR36" s="44"/>
      <c r="AS36" s="44"/>
      <c r="AT36" s="44"/>
      <c r="AU36" s="44"/>
      <c r="AV36" s="44"/>
      <c r="AW36" s="44"/>
      <c r="AX36" s="44"/>
    </row>
    <row r="37" spans="1:50" x14ac:dyDescent="0.2">
      <c r="A37" s="43">
        <v>26</v>
      </c>
      <c r="B37" s="44">
        <v>92.26</v>
      </c>
      <c r="C37" s="44">
        <v>46.99</v>
      </c>
      <c r="D37" s="44">
        <v>31.9</v>
      </c>
      <c r="E37" s="44">
        <v>24.37</v>
      </c>
      <c r="F37" s="44">
        <v>19.850000000000001</v>
      </c>
      <c r="G37" s="44">
        <v>16.84</v>
      </c>
      <c r="H37" s="44">
        <v>14.69</v>
      </c>
      <c r="I37" s="44">
        <v>13.09</v>
      </c>
      <c r="J37" s="44">
        <v>11.84</v>
      </c>
      <c r="K37" s="44">
        <v>10.85</v>
      </c>
      <c r="L37" s="44">
        <v>10.039999999999999</v>
      </c>
      <c r="M37" s="44">
        <v>9.36</v>
      </c>
      <c r="N37" s="44">
        <v>8.7899999999999991</v>
      </c>
      <c r="O37" s="44">
        <v>8.31</v>
      </c>
      <c r="P37" s="44">
        <v>7.89</v>
      </c>
      <c r="Q37" s="44">
        <v>7.52</v>
      </c>
      <c r="R37" s="44">
        <v>7.2</v>
      </c>
      <c r="S37" s="44">
        <v>6.92</v>
      </c>
      <c r="T37" s="44">
        <v>6.66</v>
      </c>
      <c r="U37" s="44">
        <v>6.44</v>
      </c>
      <c r="V37" s="44">
        <v>6.23</v>
      </c>
      <c r="W37" s="44">
        <v>6.05</v>
      </c>
      <c r="X37" s="44">
        <v>5.88</v>
      </c>
      <c r="Y37" s="44">
        <v>5.73</v>
      </c>
      <c r="Z37" s="44">
        <v>5.59</v>
      </c>
      <c r="AA37" s="44">
        <v>5.47</v>
      </c>
      <c r="AB37" s="44">
        <v>5.35</v>
      </c>
      <c r="AC37" s="44">
        <v>5.24</v>
      </c>
      <c r="AD37" s="44">
        <v>5.15</v>
      </c>
      <c r="AE37" s="44">
        <v>5.0599999999999996</v>
      </c>
      <c r="AF37" s="44">
        <v>4.9800000000000004</v>
      </c>
      <c r="AG37" s="44">
        <v>4.9000000000000004</v>
      </c>
      <c r="AH37" s="44">
        <v>4.83</v>
      </c>
      <c r="AI37" s="44">
        <v>4.7699999999999996</v>
      </c>
      <c r="AJ37" s="44">
        <v>4.71</v>
      </c>
      <c r="AK37" s="44">
        <v>4.6500000000000004</v>
      </c>
      <c r="AL37" s="44">
        <v>4.5999999999999996</v>
      </c>
      <c r="AM37" s="44">
        <v>4.5599999999999996</v>
      </c>
      <c r="AN37" s="44">
        <v>4.5199999999999996</v>
      </c>
      <c r="AO37" s="44"/>
      <c r="AP37" s="44"/>
      <c r="AQ37" s="44"/>
      <c r="AR37" s="44"/>
      <c r="AS37" s="44"/>
      <c r="AT37" s="44"/>
      <c r="AU37" s="44"/>
      <c r="AV37" s="44"/>
      <c r="AW37" s="44"/>
      <c r="AX37" s="44"/>
    </row>
    <row r="38" spans="1:50" x14ac:dyDescent="0.2">
      <c r="A38" s="43">
        <v>27</v>
      </c>
      <c r="B38" s="44">
        <v>93.58</v>
      </c>
      <c r="C38" s="44">
        <v>47.66</v>
      </c>
      <c r="D38" s="44">
        <v>32.36</v>
      </c>
      <c r="E38" s="44">
        <v>24.71</v>
      </c>
      <c r="F38" s="44">
        <v>20.13</v>
      </c>
      <c r="G38" s="44">
        <v>17.079999999999998</v>
      </c>
      <c r="H38" s="44">
        <v>14.91</v>
      </c>
      <c r="I38" s="44">
        <v>13.28</v>
      </c>
      <c r="J38" s="44">
        <v>12.01</v>
      </c>
      <c r="K38" s="44">
        <v>11.01</v>
      </c>
      <c r="L38" s="44">
        <v>10.18</v>
      </c>
      <c r="M38" s="44">
        <v>9.5</v>
      </c>
      <c r="N38" s="44">
        <v>8.92</v>
      </c>
      <c r="O38" s="44">
        <v>8.43</v>
      </c>
      <c r="P38" s="44">
        <v>8</v>
      </c>
      <c r="Q38" s="44">
        <v>7.63</v>
      </c>
      <c r="R38" s="44">
        <v>7.31</v>
      </c>
      <c r="S38" s="44">
        <v>7.02</v>
      </c>
      <c r="T38" s="44">
        <v>6.76</v>
      </c>
      <c r="U38" s="44">
        <v>6.53</v>
      </c>
      <c r="V38" s="44">
        <v>6.33</v>
      </c>
      <c r="W38" s="44">
        <v>6.14</v>
      </c>
      <c r="X38" s="44">
        <v>5.97</v>
      </c>
      <c r="Y38" s="44">
        <v>5.82</v>
      </c>
      <c r="Z38" s="44">
        <v>5.68</v>
      </c>
      <c r="AA38" s="44">
        <v>5.55</v>
      </c>
      <c r="AB38" s="44">
        <v>5.43</v>
      </c>
      <c r="AC38" s="44">
        <v>5.33</v>
      </c>
      <c r="AD38" s="44">
        <v>5.23</v>
      </c>
      <c r="AE38" s="44">
        <v>5.14</v>
      </c>
      <c r="AF38" s="44">
        <v>5.0599999999999996</v>
      </c>
      <c r="AG38" s="44">
        <v>4.9800000000000004</v>
      </c>
      <c r="AH38" s="44">
        <v>4.91</v>
      </c>
      <c r="AI38" s="44">
        <v>4.8499999999999996</v>
      </c>
      <c r="AJ38" s="44">
        <v>4.79</v>
      </c>
      <c r="AK38" s="44">
        <v>4.74</v>
      </c>
      <c r="AL38" s="44">
        <v>4.6900000000000004</v>
      </c>
      <c r="AM38" s="44">
        <v>4.6399999999999997</v>
      </c>
      <c r="AN38" s="44"/>
      <c r="AO38" s="44"/>
      <c r="AP38" s="44"/>
      <c r="AQ38" s="44"/>
      <c r="AR38" s="44"/>
      <c r="AS38" s="44"/>
      <c r="AT38" s="44"/>
      <c r="AU38" s="44"/>
      <c r="AV38" s="44"/>
      <c r="AW38" s="44"/>
      <c r="AX38" s="44"/>
    </row>
    <row r="39" spans="1:50" x14ac:dyDescent="0.2">
      <c r="A39" s="43">
        <v>28</v>
      </c>
      <c r="B39" s="44">
        <v>94.9</v>
      </c>
      <c r="C39" s="44">
        <v>48.33</v>
      </c>
      <c r="D39" s="44">
        <v>32.82</v>
      </c>
      <c r="E39" s="44">
        <v>25.07</v>
      </c>
      <c r="F39" s="44">
        <v>20.420000000000002</v>
      </c>
      <c r="G39" s="44">
        <v>17.329999999999998</v>
      </c>
      <c r="H39" s="44">
        <v>15.12</v>
      </c>
      <c r="I39" s="44">
        <v>13.47</v>
      </c>
      <c r="J39" s="44">
        <v>12.19</v>
      </c>
      <c r="K39" s="44">
        <v>11.16</v>
      </c>
      <c r="L39" s="44">
        <v>10.33</v>
      </c>
      <c r="M39" s="44">
        <v>9.64</v>
      </c>
      <c r="N39" s="44">
        <v>9.0500000000000007</v>
      </c>
      <c r="O39" s="44">
        <v>8.5500000000000007</v>
      </c>
      <c r="P39" s="44">
        <v>8.1199999999999992</v>
      </c>
      <c r="Q39" s="44">
        <v>7.74</v>
      </c>
      <c r="R39" s="44">
        <v>7.41</v>
      </c>
      <c r="S39" s="44">
        <v>7.12</v>
      </c>
      <c r="T39" s="44">
        <v>6.86</v>
      </c>
      <c r="U39" s="44">
        <v>6.63</v>
      </c>
      <c r="V39" s="44">
        <v>6.42</v>
      </c>
      <c r="W39" s="44">
        <v>6.23</v>
      </c>
      <c r="X39" s="44">
        <v>6.06</v>
      </c>
      <c r="Y39" s="44">
        <v>5.91</v>
      </c>
      <c r="Z39" s="44">
        <v>5.77</v>
      </c>
      <c r="AA39" s="44">
        <v>5.64</v>
      </c>
      <c r="AB39" s="44">
        <v>5.52</v>
      </c>
      <c r="AC39" s="44">
        <v>5.41</v>
      </c>
      <c r="AD39" s="44">
        <v>5.31</v>
      </c>
      <c r="AE39" s="44">
        <v>5.23</v>
      </c>
      <c r="AF39" s="44">
        <v>5.14</v>
      </c>
      <c r="AG39" s="44">
        <v>5.07</v>
      </c>
      <c r="AH39" s="44">
        <v>5</v>
      </c>
      <c r="AI39" s="44">
        <v>4.93</v>
      </c>
      <c r="AJ39" s="44">
        <v>4.88</v>
      </c>
      <c r="AK39" s="44">
        <v>4.82</v>
      </c>
      <c r="AL39" s="44">
        <v>4.7699999999999996</v>
      </c>
      <c r="AM39" s="44"/>
      <c r="AN39" s="44"/>
      <c r="AO39" s="44"/>
      <c r="AP39" s="44"/>
      <c r="AQ39" s="44"/>
      <c r="AR39" s="44"/>
      <c r="AS39" s="44"/>
      <c r="AT39" s="44"/>
      <c r="AU39" s="44"/>
      <c r="AV39" s="44"/>
      <c r="AW39" s="44"/>
      <c r="AX39" s="44"/>
    </row>
    <row r="40" spans="1:50" x14ac:dyDescent="0.2">
      <c r="A40" s="43">
        <v>29</v>
      </c>
      <c r="B40" s="44">
        <v>96.25</v>
      </c>
      <c r="C40" s="44">
        <v>49.02</v>
      </c>
      <c r="D40" s="44">
        <v>33.29</v>
      </c>
      <c r="E40" s="44">
        <v>25.43</v>
      </c>
      <c r="F40" s="44">
        <v>20.71</v>
      </c>
      <c r="G40" s="44">
        <v>17.579999999999998</v>
      </c>
      <c r="H40" s="44">
        <v>15.34</v>
      </c>
      <c r="I40" s="44">
        <v>13.66</v>
      </c>
      <c r="J40" s="44">
        <v>12.36</v>
      </c>
      <c r="K40" s="44">
        <v>11.33</v>
      </c>
      <c r="L40" s="44">
        <v>10.48</v>
      </c>
      <c r="M40" s="44">
        <v>9.7799999999999994</v>
      </c>
      <c r="N40" s="44">
        <v>9.18</v>
      </c>
      <c r="O40" s="44">
        <v>8.68</v>
      </c>
      <c r="P40" s="44">
        <v>8.24</v>
      </c>
      <c r="Q40" s="44">
        <v>7.86</v>
      </c>
      <c r="R40" s="44">
        <v>7.52</v>
      </c>
      <c r="S40" s="44">
        <v>7.23</v>
      </c>
      <c r="T40" s="44">
        <v>6.97</v>
      </c>
      <c r="U40" s="44">
        <v>6.73</v>
      </c>
      <c r="V40" s="44">
        <v>6.52</v>
      </c>
      <c r="W40" s="44">
        <v>6.33</v>
      </c>
      <c r="X40" s="44">
        <v>6.16</v>
      </c>
      <c r="Y40" s="44">
        <v>6</v>
      </c>
      <c r="Z40" s="44">
        <v>5.86</v>
      </c>
      <c r="AA40" s="44">
        <v>5.73</v>
      </c>
      <c r="AB40" s="44">
        <v>5.61</v>
      </c>
      <c r="AC40" s="44">
        <v>5.5</v>
      </c>
      <c r="AD40" s="44">
        <v>5.4</v>
      </c>
      <c r="AE40" s="44">
        <v>5.31</v>
      </c>
      <c r="AF40" s="44">
        <v>5.23</v>
      </c>
      <c r="AG40" s="44">
        <v>5.16</v>
      </c>
      <c r="AH40" s="44">
        <v>5.09</v>
      </c>
      <c r="AI40" s="44">
        <v>5.0199999999999996</v>
      </c>
      <c r="AJ40" s="44">
        <v>4.96</v>
      </c>
      <c r="AK40" s="44">
        <v>4.91</v>
      </c>
      <c r="AL40" s="44"/>
      <c r="AM40" s="44"/>
      <c r="AN40" s="44"/>
      <c r="AO40" s="44"/>
      <c r="AP40" s="44"/>
      <c r="AQ40" s="44"/>
      <c r="AR40" s="44"/>
      <c r="AS40" s="44"/>
      <c r="AT40" s="44"/>
      <c r="AU40" s="44"/>
      <c r="AV40" s="44"/>
      <c r="AW40" s="44"/>
      <c r="AX40" s="44"/>
    </row>
    <row r="41" spans="1:50" x14ac:dyDescent="0.2">
      <c r="A41" s="43">
        <v>30</v>
      </c>
      <c r="B41" s="44">
        <v>97.62</v>
      </c>
      <c r="C41" s="44">
        <v>49.72</v>
      </c>
      <c r="D41" s="44">
        <v>33.76</v>
      </c>
      <c r="E41" s="44">
        <v>25.79</v>
      </c>
      <c r="F41" s="44">
        <v>21.01</v>
      </c>
      <c r="G41" s="44">
        <v>17.829999999999998</v>
      </c>
      <c r="H41" s="44">
        <v>15.56</v>
      </c>
      <c r="I41" s="44">
        <v>13.86</v>
      </c>
      <c r="J41" s="44">
        <v>12.54</v>
      </c>
      <c r="K41" s="44">
        <v>11.49</v>
      </c>
      <c r="L41" s="44">
        <v>10.63</v>
      </c>
      <c r="M41" s="44">
        <v>9.92</v>
      </c>
      <c r="N41" s="44">
        <v>9.32</v>
      </c>
      <c r="O41" s="44">
        <v>8.8000000000000007</v>
      </c>
      <c r="P41" s="44">
        <v>8.36</v>
      </c>
      <c r="Q41" s="44">
        <v>7.98</v>
      </c>
      <c r="R41" s="44">
        <v>7.64</v>
      </c>
      <c r="S41" s="44">
        <v>7.34</v>
      </c>
      <c r="T41" s="44">
        <v>7.07</v>
      </c>
      <c r="U41" s="44">
        <v>6.83</v>
      </c>
      <c r="V41" s="44">
        <v>6.62</v>
      </c>
      <c r="W41" s="44">
        <v>6.43</v>
      </c>
      <c r="X41" s="44">
        <v>6.25</v>
      </c>
      <c r="Y41" s="44">
        <v>6.09</v>
      </c>
      <c r="Z41" s="44">
        <v>5.95</v>
      </c>
      <c r="AA41" s="44">
        <v>5.82</v>
      </c>
      <c r="AB41" s="44">
        <v>5.7</v>
      </c>
      <c r="AC41" s="44">
        <v>5.59</v>
      </c>
      <c r="AD41" s="44">
        <v>5.49</v>
      </c>
      <c r="AE41" s="44">
        <v>5.4</v>
      </c>
      <c r="AF41" s="44">
        <v>5.32</v>
      </c>
      <c r="AG41" s="44">
        <v>5.25</v>
      </c>
      <c r="AH41" s="44">
        <v>5.18</v>
      </c>
      <c r="AI41" s="44">
        <v>5.1100000000000003</v>
      </c>
      <c r="AJ41" s="44">
        <v>5.0599999999999996</v>
      </c>
      <c r="AK41" s="44"/>
      <c r="AL41" s="44"/>
      <c r="AM41" s="44"/>
      <c r="AN41" s="44"/>
      <c r="AO41" s="44"/>
      <c r="AP41" s="44"/>
      <c r="AQ41" s="44"/>
      <c r="AR41" s="44"/>
      <c r="AS41" s="44"/>
      <c r="AT41" s="44"/>
      <c r="AU41" s="44"/>
      <c r="AV41" s="44"/>
      <c r="AW41" s="44"/>
      <c r="AX41" s="44"/>
    </row>
    <row r="42" spans="1:50" x14ac:dyDescent="0.2">
      <c r="A42" s="43">
        <v>31</v>
      </c>
      <c r="B42" s="44">
        <v>99</v>
      </c>
      <c r="C42" s="44">
        <v>50.42</v>
      </c>
      <c r="D42" s="44">
        <v>34.24</v>
      </c>
      <c r="E42" s="44">
        <v>26.16</v>
      </c>
      <c r="F42" s="44">
        <v>21.31</v>
      </c>
      <c r="G42" s="44">
        <v>18.09</v>
      </c>
      <c r="H42" s="44">
        <v>15.78</v>
      </c>
      <c r="I42" s="44">
        <v>14.06</v>
      </c>
      <c r="J42" s="44">
        <v>12.73</v>
      </c>
      <c r="K42" s="44">
        <v>11.66</v>
      </c>
      <c r="L42" s="44">
        <v>10.79</v>
      </c>
      <c r="M42" s="44">
        <v>10.06</v>
      </c>
      <c r="N42" s="44">
        <v>9.4499999999999993</v>
      </c>
      <c r="O42" s="44">
        <v>8.93</v>
      </c>
      <c r="P42" s="44">
        <v>8.48</v>
      </c>
      <c r="Q42" s="44">
        <v>8.09</v>
      </c>
      <c r="R42" s="44">
        <v>7.75</v>
      </c>
      <c r="S42" s="44">
        <v>7.45</v>
      </c>
      <c r="T42" s="44">
        <v>7.18</v>
      </c>
      <c r="U42" s="44">
        <v>6.94</v>
      </c>
      <c r="V42" s="44">
        <v>6.72</v>
      </c>
      <c r="W42" s="44">
        <v>6.53</v>
      </c>
      <c r="X42" s="44">
        <v>6.35</v>
      </c>
      <c r="Y42" s="44">
        <v>6.19</v>
      </c>
      <c r="Z42" s="44">
        <v>6.05</v>
      </c>
      <c r="AA42" s="44">
        <v>5.92</v>
      </c>
      <c r="AB42" s="44">
        <v>5.8</v>
      </c>
      <c r="AC42" s="44">
        <v>5.69</v>
      </c>
      <c r="AD42" s="44">
        <v>5.59</v>
      </c>
      <c r="AE42" s="44">
        <v>5.5</v>
      </c>
      <c r="AF42" s="44">
        <v>5.42</v>
      </c>
      <c r="AG42" s="44">
        <v>5.34</v>
      </c>
      <c r="AH42" s="44">
        <v>5.27</v>
      </c>
      <c r="AI42" s="44">
        <v>5.21</v>
      </c>
      <c r="AJ42" s="44"/>
      <c r="AK42" s="44"/>
      <c r="AL42" s="44"/>
      <c r="AM42" s="44"/>
      <c r="AN42" s="44"/>
      <c r="AO42" s="44"/>
      <c r="AP42" s="44"/>
      <c r="AQ42" s="44"/>
      <c r="AR42" s="44"/>
      <c r="AS42" s="44"/>
      <c r="AT42" s="44"/>
      <c r="AU42" s="44"/>
      <c r="AV42" s="44"/>
      <c r="AW42" s="44"/>
      <c r="AX42" s="44"/>
    </row>
    <row r="43" spans="1:50" x14ac:dyDescent="0.2">
      <c r="A43" s="43">
        <v>32</v>
      </c>
      <c r="B43" s="44">
        <v>100.39</v>
      </c>
      <c r="C43" s="44">
        <v>51.14</v>
      </c>
      <c r="D43" s="44">
        <v>34.729999999999997</v>
      </c>
      <c r="E43" s="44">
        <v>26.53</v>
      </c>
      <c r="F43" s="44">
        <v>21.62</v>
      </c>
      <c r="G43" s="44">
        <v>18.34</v>
      </c>
      <c r="H43" s="44">
        <v>16.010000000000002</v>
      </c>
      <c r="I43" s="44">
        <v>14.26</v>
      </c>
      <c r="J43" s="44">
        <v>12.91</v>
      </c>
      <c r="K43" s="44">
        <v>11.83</v>
      </c>
      <c r="L43" s="44">
        <v>10.94</v>
      </c>
      <c r="M43" s="44">
        <v>10.210000000000001</v>
      </c>
      <c r="N43" s="44">
        <v>9.59</v>
      </c>
      <c r="O43" s="44">
        <v>9.07</v>
      </c>
      <c r="P43" s="44">
        <v>8.61</v>
      </c>
      <c r="Q43" s="44">
        <v>8.2100000000000009</v>
      </c>
      <c r="R43" s="44">
        <v>7.87</v>
      </c>
      <c r="S43" s="44">
        <v>7.56</v>
      </c>
      <c r="T43" s="44">
        <v>7.29</v>
      </c>
      <c r="U43" s="44">
        <v>7.04</v>
      </c>
      <c r="V43" s="44">
        <v>6.82</v>
      </c>
      <c r="W43" s="44">
        <v>6.63</v>
      </c>
      <c r="X43" s="44">
        <v>6.45</v>
      </c>
      <c r="Y43" s="44">
        <v>6.29</v>
      </c>
      <c r="Z43" s="44">
        <v>6.15</v>
      </c>
      <c r="AA43" s="44">
        <v>6.01</v>
      </c>
      <c r="AB43" s="44">
        <v>5.9</v>
      </c>
      <c r="AC43" s="44">
        <v>5.79</v>
      </c>
      <c r="AD43" s="44">
        <v>5.69</v>
      </c>
      <c r="AE43" s="44">
        <v>5.6</v>
      </c>
      <c r="AF43" s="44">
        <v>5.52</v>
      </c>
      <c r="AG43" s="44">
        <v>5.44</v>
      </c>
      <c r="AH43" s="44">
        <v>5.37</v>
      </c>
      <c r="AI43" s="44"/>
      <c r="AJ43" s="44"/>
      <c r="AK43" s="44"/>
      <c r="AL43" s="44"/>
      <c r="AM43" s="44"/>
      <c r="AN43" s="44"/>
      <c r="AO43" s="44"/>
      <c r="AP43" s="44"/>
      <c r="AQ43" s="44"/>
      <c r="AR43" s="44"/>
      <c r="AS43" s="44"/>
      <c r="AT43" s="44"/>
      <c r="AU43" s="44"/>
      <c r="AV43" s="44"/>
      <c r="AW43" s="44"/>
      <c r="AX43" s="44"/>
    </row>
    <row r="44" spans="1:50" x14ac:dyDescent="0.2">
      <c r="A44" s="43">
        <v>33</v>
      </c>
      <c r="B44" s="44">
        <v>101.8</v>
      </c>
      <c r="C44" s="44">
        <v>51.85</v>
      </c>
      <c r="D44" s="44">
        <v>35.22</v>
      </c>
      <c r="E44" s="44">
        <v>26.9</v>
      </c>
      <c r="F44" s="44">
        <v>21.92</v>
      </c>
      <c r="G44" s="44">
        <v>18.600000000000001</v>
      </c>
      <c r="H44" s="44">
        <v>16.239999999999998</v>
      </c>
      <c r="I44" s="44">
        <v>14.47</v>
      </c>
      <c r="J44" s="44">
        <v>13.09</v>
      </c>
      <c r="K44" s="44">
        <v>12</v>
      </c>
      <c r="L44" s="44">
        <v>11.1</v>
      </c>
      <c r="M44" s="44">
        <v>10.36</v>
      </c>
      <c r="N44" s="44">
        <v>9.73</v>
      </c>
      <c r="O44" s="44">
        <v>9.1999999999999993</v>
      </c>
      <c r="P44" s="44">
        <v>8.74</v>
      </c>
      <c r="Q44" s="44">
        <v>8.34</v>
      </c>
      <c r="R44" s="44">
        <v>7.98</v>
      </c>
      <c r="S44" s="44">
        <v>7.67</v>
      </c>
      <c r="T44" s="44">
        <v>7.4</v>
      </c>
      <c r="U44" s="44">
        <v>7.15</v>
      </c>
      <c r="V44" s="44">
        <v>6.93</v>
      </c>
      <c r="W44" s="44">
        <v>6.73</v>
      </c>
      <c r="X44" s="44">
        <v>6.56</v>
      </c>
      <c r="Y44" s="44">
        <v>6.39</v>
      </c>
      <c r="Z44" s="44">
        <v>6.25</v>
      </c>
      <c r="AA44" s="44">
        <v>6.12</v>
      </c>
      <c r="AB44" s="44">
        <v>6</v>
      </c>
      <c r="AC44" s="44">
        <v>5.89</v>
      </c>
      <c r="AD44" s="44">
        <v>5.79</v>
      </c>
      <c r="AE44" s="44">
        <v>5.7</v>
      </c>
      <c r="AF44" s="44">
        <v>5.62</v>
      </c>
      <c r="AG44" s="44">
        <v>5.54</v>
      </c>
      <c r="AH44" s="44"/>
      <c r="AI44" s="44"/>
      <c r="AJ44" s="44"/>
      <c r="AK44" s="44"/>
      <c r="AL44" s="44"/>
      <c r="AM44" s="44"/>
      <c r="AN44" s="44"/>
      <c r="AO44" s="44"/>
      <c r="AP44" s="44"/>
      <c r="AQ44" s="44"/>
      <c r="AR44" s="44"/>
      <c r="AS44" s="44"/>
      <c r="AT44" s="44"/>
      <c r="AU44" s="44"/>
      <c r="AV44" s="44"/>
      <c r="AW44" s="44"/>
      <c r="AX44" s="44"/>
    </row>
    <row r="45" spans="1:50" x14ac:dyDescent="0.2">
      <c r="A45" s="43">
        <v>34</v>
      </c>
      <c r="B45" s="44">
        <v>103.22</v>
      </c>
      <c r="C45" s="44">
        <v>52.58</v>
      </c>
      <c r="D45" s="44">
        <v>35.71</v>
      </c>
      <c r="E45" s="44">
        <v>27.28</v>
      </c>
      <c r="F45" s="44">
        <v>22.23</v>
      </c>
      <c r="G45" s="44">
        <v>18.87</v>
      </c>
      <c r="H45" s="44">
        <v>16.47</v>
      </c>
      <c r="I45" s="44">
        <v>14.67</v>
      </c>
      <c r="J45" s="44">
        <v>13.28</v>
      </c>
      <c r="K45" s="44">
        <v>12.17</v>
      </c>
      <c r="L45" s="44">
        <v>11.26</v>
      </c>
      <c r="M45" s="44">
        <v>10.51</v>
      </c>
      <c r="N45" s="44">
        <v>9.8699999999999992</v>
      </c>
      <c r="O45" s="44">
        <v>9.33</v>
      </c>
      <c r="P45" s="44">
        <v>8.8699999999999992</v>
      </c>
      <c r="Q45" s="44">
        <v>8.4600000000000009</v>
      </c>
      <c r="R45" s="44">
        <v>8.1</v>
      </c>
      <c r="S45" s="44">
        <v>7.79</v>
      </c>
      <c r="T45" s="44">
        <v>7.51</v>
      </c>
      <c r="U45" s="44">
        <v>7.26</v>
      </c>
      <c r="V45" s="44">
        <v>7.04</v>
      </c>
      <c r="W45" s="44">
        <v>6.84</v>
      </c>
      <c r="X45" s="44">
        <v>6.66</v>
      </c>
      <c r="Y45" s="44">
        <v>6.5</v>
      </c>
      <c r="Z45" s="44">
        <v>6.36</v>
      </c>
      <c r="AA45" s="44">
        <v>6.22</v>
      </c>
      <c r="AB45" s="44">
        <v>6.1</v>
      </c>
      <c r="AC45" s="44">
        <v>6</v>
      </c>
      <c r="AD45" s="44">
        <v>5.9</v>
      </c>
      <c r="AE45" s="44">
        <v>5.81</v>
      </c>
      <c r="AF45" s="44">
        <v>5.72</v>
      </c>
      <c r="AG45" s="44"/>
      <c r="AH45" s="44"/>
      <c r="AI45" s="44"/>
      <c r="AJ45" s="44"/>
      <c r="AK45" s="44"/>
      <c r="AL45" s="44"/>
      <c r="AM45" s="44"/>
      <c r="AN45" s="44"/>
      <c r="AO45" s="44"/>
      <c r="AP45" s="44"/>
      <c r="AQ45" s="44"/>
      <c r="AR45" s="44"/>
      <c r="AS45" s="44"/>
      <c r="AT45" s="44"/>
      <c r="AU45" s="44"/>
      <c r="AV45" s="44"/>
      <c r="AW45" s="44"/>
      <c r="AX45" s="44"/>
    </row>
    <row r="46" spans="1:50" x14ac:dyDescent="0.2">
      <c r="A46" s="43">
        <v>35</v>
      </c>
      <c r="B46" s="44">
        <v>104.65</v>
      </c>
      <c r="C46" s="44">
        <v>53.31</v>
      </c>
      <c r="D46" s="44">
        <v>36.21</v>
      </c>
      <c r="E46" s="44">
        <v>27.67</v>
      </c>
      <c r="F46" s="44">
        <v>22.54</v>
      </c>
      <c r="G46" s="44">
        <v>19.13</v>
      </c>
      <c r="H46" s="44">
        <v>16.7</v>
      </c>
      <c r="I46" s="44">
        <v>14.88</v>
      </c>
      <c r="J46" s="44">
        <v>13.47</v>
      </c>
      <c r="K46" s="44">
        <v>12.34</v>
      </c>
      <c r="L46" s="44">
        <v>11.42</v>
      </c>
      <c r="M46" s="44">
        <v>10.66</v>
      </c>
      <c r="N46" s="44">
        <v>10.02</v>
      </c>
      <c r="O46" s="44">
        <v>9.4700000000000006</v>
      </c>
      <c r="P46" s="44">
        <v>9</v>
      </c>
      <c r="Q46" s="44">
        <v>8.59</v>
      </c>
      <c r="R46" s="44">
        <v>8.23</v>
      </c>
      <c r="S46" s="44">
        <v>7.91</v>
      </c>
      <c r="T46" s="44">
        <v>7.63</v>
      </c>
      <c r="U46" s="44">
        <v>7.38</v>
      </c>
      <c r="V46" s="44">
        <v>7.16</v>
      </c>
      <c r="W46" s="44">
        <v>6.96</v>
      </c>
      <c r="X46" s="44">
        <v>6.78</v>
      </c>
      <c r="Y46" s="44">
        <v>6.61</v>
      </c>
      <c r="Z46" s="44">
        <v>6.47</v>
      </c>
      <c r="AA46" s="44">
        <v>6.33</v>
      </c>
      <c r="AB46" s="44">
        <v>6.22</v>
      </c>
      <c r="AC46" s="44">
        <v>6.11</v>
      </c>
      <c r="AD46" s="44">
        <v>6.01</v>
      </c>
      <c r="AE46" s="44">
        <v>5.91</v>
      </c>
      <c r="AF46" s="44"/>
      <c r="AG46" s="44"/>
      <c r="AH46" s="44"/>
      <c r="AI46" s="44"/>
      <c r="AJ46" s="44"/>
      <c r="AK46" s="44"/>
      <c r="AL46" s="44"/>
      <c r="AM46" s="44"/>
      <c r="AN46" s="44"/>
      <c r="AO46" s="44"/>
      <c r="AP46" s="44"/>
      <c r="AQ46" s="44"/>
      <c r="AR46" s="44"/>
      <c r="AS46" s="44"/>
      <c r="AT46" s="44"/>
      <c r="AU46" s="44"/>
      <c r="AV46" s="44"/>
      <c r="AW46" s="44"/>
      <c r="AX46" s="44"/>
    </row>
    <row r="47" spans="1:50" x14ac:dyDescent="0.2">
      <c r="A47" s="43">
        <v>36</v>
      </c>
      <c r="B47" s="44">
        <v>106.11</v>
      </c>
      <c r="C47" s="44">
        <v>54.06</v>
      </c>
      <c r="D47" s="44">
        <v>36.72</v>
      </c>
      <c r="E47" s="44">
        <v>28.05</v>
      </c>
      <c r="F47" s="44">
        <v>22.86</v>
      </c>
      <c r="G47" s="44">
        <v>19.399999999999999</v>
      </c>
      <c r="H47" s="44">
        <v>16.940000000000001</v>
      </c>
      <c r="I47" s="44">
        <v>15.1</v>
      </c>
      <c r="J47" s="44">
        <v>13.66</v>
      </c>
      <c r="K47" s="44">
        <v>12.52</v>
      </c>
      <c r="L47" s="44">
        <v>11.59</v>
      </c>
      <c r="M47" s="44">
        <v>10.82</v>
      </c>
      <c r="N47" s="44">
        <v>10.17</v>
      </c>
      <c r="O47" s="44">
        <v>9.61</v>
      </c>
      <c r="P47" s="44">
        <v>9.1300000000000008</v>
      </c>
      <c r="Q47" s="44">
        <v>8.7200000000000006</v>
      </c>
      <c r="R47" s="44">
        <v>8.35</v>
      </c>
      <c r="S47" s="44">
        <v>8.0299999999999994</v>
      </c>
      <c r="T47" s="44">
        <v>7.75</v>
      </c>
      <c r="U47" s="44">
        <v>7.5</v>
      </c>
      <c r="V47" s="44">
        <v>7.27</v>
      </c>
      <c r="W47" s="44">
        <v>7.07</v>
      </c>
      <c r="X47" s="44">
        <v>6.89</v>
      </c>
      <c r="Y47" s="44">
        <v>6.73</v>
      </c>
      <c r="Z47" s="44">
        <v>6.58</v>
      </c>
      <c r="AA47" s="44">
        <v>6.45</v>
      </c>
      <c r="AB47" s="44">
        <v>6.33</v>
      </c>
      <c r="AC47" s="44">
        <v>6.22</v>
      </c>
      <c r="AD47" s="44">
        <v>6.12</v>
      </c>
      <c r="AE47" s="44"/>
      <c r="AF47" s="44"/>
      <c r="AG47" s="44"/>
      <c r="AH47" s="44"/>
      <c r="AI47" s="44"/>
      <c r="AJ47" s="44"/>
      <c r="AK47" s="44"/>
      <c r="AL47" s="44"/>
      <c r="AM47" s="44"/>
      <c r="AN47" s="44"/>
      <c r="AO47" s="44"/>
      <c r="AP47" s="44"/>
      <c r="AQ47" s="44"/>
      <c r="AR47" s="44"/>
      <c r="AS47" s="44"/>
      <c r="AT47" s="44"/>
      <c r="AU47" s="44"/>
      <c r="AV47" s="44"/>
      <c r="AW47" s="44"/>
      <c r="AX47" s="44"/>
    </row>
    <row r="48" spans="1:50" x14ac:dyDescent="0.2">
      <c r="A48" s="43">
        <v>37</v>
      </c>
      <c r="B48" s="44">
        <v>107.59</v>
      </c>
      <c r="C48" s="44">
        <v>54.82</v>
      </c>
      <c r="D48" s="44">
        <v>37.229999999999997</v>
      </c>
      <c r="E48" s="44">
        <v>28.45</v>
      </c>
      <c r="F48" s="44">
        <v>23.18</v>
      </c>
      <c r="G48" s="44">
        <v>19.68</v>
      </c>
      <c r="H48" s="44">
        <v>17.18</v>
      </c>
      <c r="I48" s="44">
        <v>15.31</v>
      </c>
      <c r="J48" s="44">
        <v>13.86</v>
      </c>
      <c r="K48" s="44">
        <v>12.7</v>
      </c>
      <c r="L48" s="44">
        <v>11.76</v>
      </c>
      <c r="M48" s="44">
        <v>10.98</v>
      </c>
      <c r="N48" s="44">
        <v>10.32</v>
      </c>
      <c r="O48" s="44">
        <v>9.76</v>
      </c>
      <c r="P48" s="44">
        <v>9.27</v>
      </c>
      <c r="Q48" s="44">
        <v>8.85</v>
      </c>
      <c r="R48" s="44">
        <v>8.49</v>
      </c>
      <c r="S48" s="44">
        <v>8.16</v>
      </c>
      <c r="T48" s="44">
        <v>7.88</v>
      </c>
      <c r="U48" s="44">
        <v>7.62</v>
      </c>
      <c r="V48" s="44">
        <v>7.4</v>
      </c>
      <c r="W48" s="44">
        <v>7.2</v>
      </c>
      <c r="X48" s="44">
        <v>7.02</v>
      </c>
      <c r="Y48" s="44">
        <v>6.85</v>
      </c>
      <c r="Z48" s="44">
        <v>6.71</v>
      </c>
      <c r="AA48" s="44">
        <v>6.57</v>
      </c>
      <c r="AB48" s="44">
        <v>6.45</v>
      </c>
      <c r="AC48" s="44">
        <v>6.34</v>
      </c>
      <c r="AD48" s="44"/>
      <c r="AE48" s="44"/>
      <c r="AF48" s="44"/>
      <c r="AG48" s="44"/>
      <c r="AH48" s="44"/>
      <c r="AI48" s="44"/>
      <c r="AJ48" s="44"/>
      <c r="AK48" s="44"/>
      <c r="AL48" s="44"/>
      <c r="AM48" s="44"/>
      <c r="AN48" s="44"/>
      <c r="AO48" s="44"/>
      <c r="AP48" s="44"/>
      <c r="AQ48" s="44"/>
      <c r="AR48" s="44"/>
      <c r="AS48" s="44"/>
      <c r="AT48" s="44"/>
      <c r="AU48" s="44"/>
      <c r="AV48" s="44"/>
      <c r="AW48" s="44"/>
      <c r="AX48" s="44"/>
    </row>
    <row r="49" spans="1:50" x14ac:dyDescent="0.2">
      <c r="A49" s="43">
        <v>38</v>
      </c>
      <c r="B49" s="44">
        <v>109.09</v>
      </c>
      <c r="C49" s="44">
        <v>55.58</v>
      </c>
      <c r="D49" s="44">
        <v>37.76</v>
      </c>
      <c r="E49" s="44">
        <v>28.85</v>
      </c>
      <c r="F49" s="44">
        <v>23.51</v>
      </c>
      <c r="G49" s="44">
        <v>19.96</v>
      </c>
      <c r="H49" s="44">
        <v>17.43</v>
      </c>
      <c r="I49" s="44">
        <v>15.53</v>
      </c>
      <c r="J49" s="44">
        <v>14.06</v>
      </c>
      <c r="K49" s="44">
        <v>12.89</v>
      </c>
      <c r="L49" s="44">
        <v>11.93</v>
      </c>
      <c r="M49" s="44">
        <v>11.14</v>
      </c>
      <c r="N49" s="44">
        <v>10.47</v>
      </c>
      <c r="O49" s="44">
        <v>9.91</v>
      </c>
      <c r="P49" s="44">
        <v>9.42</v>
      </c>
      <c r="Q49" s="44">
        <v>8.99</v>
      </c>
      <c r="R49" s="44">
        <v>8.6199999999999992</v>
      </c>
      <c r="S49" s="44">
        <v>8.3000000000000007</v>
      </c>
      <c r="T49" s="44">
        <v>8.01</v>
      </c>
      <c r="U49" s="44">
        <v>7.76</v>
      </c>
      <c r="V49" s="44">
        <v>7.53</v>
      </c>
      <c r="W49" s="44">
        <v>7.33</v>
      </c>
      <c r="X49" s="44">
        <v>7.14</v>
      </c>
      <c r="Y49" s="44">
        <v>6.98</v>
      </c>
      <c r="Z49" s="44">
        <v>6.83</v>
      </c>
      <c r="AA49" s="44">
        <v>6.7</v>
      </c>
      <c r="AB49" s="44">
        <v>6.57</v>
      </c>
      <c r="AC49" s="44"/>
      <c r="AD49" s="44"/>
      <c r="AE49" s="44"/>
      <c r="AF49" s="44"/>
      <c r="AG49" s="44"/>
      <c r="AH49" s="44"/>
      <c r="AI49" s="44"/>
      <c r="AJ49" s="44"/>
      <c r="AK49" s="44"/>
      <c r="AL49" s="44"/>
      <c r="AM49" s="44"/>
      <c r="AN49" s="44"/>
      <c r="AO49" s="44"/>
      <c r="AP49" s="44"/>
      <c r="AQ49" s="44"/>
      <c r="AR49" s="44"/>
      <c r="AS49" s="44"/>
      <c r="AT49" s="44"/>
      <c r="AU49" s="44"/>
      <c r="AV49" s="44"/>
      <c r="AW49" s="44"/>
      <c r="AX49" s="44"/>
    </row>
    <row r="50" spans="1:50" x14ac:dyDescent="0.2">
      <c r="A50" s="43">
        <v>39</v>
      </c>
      <c r="B50" s="44">
        <v>110.61</v>
      </c>
      <c r="C50" s="44">
        <v>56.36</v>
      </c>
      <c r="D50" s="44">
        <v>38.29</v>
      </c>
      <c r="E50" s="44">
        <v>29.26</v>
      </c>
      <c r="F50" s="44">
        <v>23.85</v>
      </c>
      <c r="G50" s="44">
        <v>20.25</v>
      </c>
      <c r="H50" s="44">
        <v>17.68</v>
      </c>
      <c r="I50" s="44">
        <v>15.76</v>
      </c>
      <c r="J50" s="44">
        <v>14.27</v>
      </c>
      <c r="K50" s="44">
        <v>13.08</v>
      </c>
      <c r="L50" s="44">
        <v>12.11</v>
      </c>
      <c r="M50" s="44">
        <v>11.31</v>
      </c>
      <c r="N50" s="44">
        <v>10.64</v>
      </c>
      <c r="O50" s="44">
        <v>10.06</v>
      </c>
      <c r="P50" s="44">
        <v>9.57</v>
      </c>
      <c r="Q50" s="44">
        <v>9.14</v>
      </c>
      <c r="R50" s="44">
        <v>8.77</v>
      </c>
      <c r="S50" s="44">
        <v>8.44</v>
      </c>
      <c r="T50" s="44">
        <v>8.15</v>
      </c>
      <c r="U50" s="44">
        <v>7.89</v>
      </c>
      <c r="V50" s="44">
        <v>7.67</v>
      </c>
      <c r="W50" s="44">
        <v>7.46</v>
      </c>
      <c r="X50" s="44">
        <v>7.28</v>
      </c>
      <c r="Y50" s="44">
        <v>7.12</v>
      </c>
      <c r="Z50" s="44">
        <v>6.97</v>
      </c>
      <c r="AA50" s="44">
        <v>6.82</v>
      </c>
      <c r="AB50" s="44"/>
      <c r="AC50" s="44"/>
      <c r="AD50" s="44"/>
      <c r="AE50" s="44"/>
      <c r="AF50" s="44"/>
      <c r="AG50" s="44"/>
      <c r="AH50" s="44"/>
      <c r="AI50" s="44"/>
      <c r="AJ50" s="44"/>
      <c r="AK50" s="44"/>
      <c r="AL50" s="44"/>
      <c r="AM50" s="44"/>
      <c r="AN50" s="44"/>
      <c r="AO50" s="44"/>
      <c r="AP50" s="44"/>
      <c r="AQ50" s="44"/>
      <c r="AR50" s="44"/>
      <c r="AS50" s="44"/>
      <c r="AT50" s="44"/>
      <c r="AU50" s="44"/>
      <c r="AV50" s="44"/>
      <c r="AW50" s="44"/>
      <c r="AX50" s="44"/>
    </row>
    <row r="51" spans="1:50" x14ac:dyDescent="0.2">
      <c r="A51" s="43">
        <v>40</v>
      </c>
      <c r="B51" s="44">
        <v>112.16</v>
      </c>
      <c r="C51" s="44">
        <v>57.15</v>
      </c>
      <c r="D51" s="44">
        <v>38.83</v>
      </c>
      <c r="E51" s="44">
        <v>29.67</v>
      </c>
      <c r="F51" s="44">
        <v>24.19</v>
      </c>
      <c r="G51" s="44">
        <v>20.54</v>
      </c>
      <c r="H51" s="44">
        <v>17.940000000000001</v>
      </c>
      <c r="I51" s="44">
        <v>15.99</v>
      </c>
      <c r="J51" s="44">
        <v>14.48</v>
      </c>
      <c r="K51" s="44">
        <v>13.28</v>
      </c>
      <c r="L51" s="44">
        <v>12.3</v>
      </c>
      <c r="M51" s="44">
        <v>11.49</v>
      </c>
      <c r="N51" s="44">
        <v>10.8</v>
      </c>
      <c r="O51" s="44">
        <v>10.220000000000001</v>
      </c>
      <c r="P51" s="44">
        <v>9.73</v>
      </c>
      <c r="Q51" s="44">
        <v>9.2899999999999991</v>
      </c>
      <c r="R51" s="44">
        <v>8.92</v>
      </c>
      <c r="S51" s="44">
        <v>8.59</v>
      </c>
      <c r="T51" s="44">
        <v>8.3000000000000007</v>
      </c>
      <c r="U51" s="44">
        <v>8.0399999999999991</v>
      </c>
      <c r="V51" s="44">
        <v>7.81</v>
      </c>
      <c r="W51" s="44">
        <v>7.61</v>
      </c>
      <c r="X51" s="44">
        <v>7.42</v>
      </c>
      <c r="Y51" s="44">
        <v>7.26</v>
      </c>
      <c r="Z51" s="44">
        <v>7.1</v>
      </c>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row>
    <row r="52" spans="1:50" x14ac:dyDescent="0.2">
      <c r="A52" s="43">
        <v>41</v>
      </c>
      <c r="B52" s="44">
        <v>113.73</v>
      </c>
      <c r="C52" s="44">
        <v>57.96</v>
      </c>
      <c r="D52" s="44">
        <v>39.380000000000003</v>
      </c>
      <c r="E52" s="44">
        <v>30.1</v>
      </c>
      <c r="F52" s="44">
        <v>24.54</v>
      </c>
      <c r="G52" s="44">
        <v>20.84</v>
      </c>
      <c r="H52" s="44">
        <v>18.2</v>
      </c>
      <c r="I52" s="44">
        <v>16.23</v>
      </c>
      <c r="J52" s="44">
        <v>14.7</v>
      </c>
      <c r="K52" s="44">
        <v>13.48</v>
      </c>
      <c r="L52" s="44">
        <v>12.49</v>
      </c>
      <c r="M52" s="44">
        <v>11.67</v>
      </c>
      <c r="N52" s="44">
        <v>10.98</v>
      </c>
      <c r="O52" s="44">
        <v>10.39</v>
      </c>
      <c r="P52" s="44">
        <v>9.89</v>
      </c>
      <c r="Q52" s="44">
        <v>9.4600000000000009</v>
      </c>
      <c r="R52" s="44">
        <v>9.08</v>
      </c>
      <c r="S52" s="44">
        <v>8.74</v>
      </c>
      <c r="T52" s="44">
        <v>8.4499999999999993</v>
      </c>
      <c r="U52" s="44">
        <v>8.19</v>
      </c>
      <c r="V52" s="44">
        <v>7.97</v>
      </c>
      <c r="W52" s="44">
        <v>7.76</v>
      </c>
      <c r="X52" s="44">
        <v>7.58</v>
      </c>
      <c r="Y52" s="44">
        <v>7.39</v>
      </c>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row>
    <row r="53" spans="1:50" x14ac:dyDescent="0.2">
      <c r="A53" s="43">
        <v>42</v>
      </c>
      <c r="B53" s="44">
        <v>115.33</v>
      </c>
      <c r="C53" s="44">
        <v>58.78</v>
      </c>
      <c r="D53" s="44">
        <v>39.94</v>
      </c>
      <c r="E53" s="44">
        <v>30.53</v>
      </c>
      <c r="F53" s="44">
        <v>24.89</v>
      </c>
      <c r="G53" s="44">
        <v>21.14</v>
      </c>
      <c r="H53" s="44">
        <v>18.47</v>
      </c>
      <c r="I53" s="44">
        <v>16.47</v>
      </c>
      <c r="J53" s="44">
        <v>14.92</v>
      </c>
      <c r="K53" s="44">
        <v>13.69</v>
      </c>
      <c r="L53" s="44">
        <v>12.69</v>
      </c>
      <c r="M53" s="44">
        <v>11.86</v>
      </c>
      <c r="N53" s="44">
        <v>11.16</v>
      </c>
      <c r="O53" s="44">
        <v>10.57</v>
      </c>
      <c r="P53" s="44">
        <v>10.06</v>
      </c>
      <c r="Q53" s="44">
        <v>9.6199999999999992</v>
      </c>
      <c r="R53" s="44">
        <v>9.24</v>
      </c>
      <c r="S53" s="44">
        <v>8.91</v>
      </c>
      <c r="T53" s="44">
        <v>8.6199999999999992</v>
      </c>
      <c r="U53" s="44">
        <v>8.36</v>
      </c>
      <c r="V53" s="44">
        <v>8.1300000000000008</v>
      </c>
      <c r="W53" s="44">
        <v>7.92</v>
      </c>
      <c r="X53" s="44">
        <v>7.72</v>
      </c>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row>
    <row r="54" spans="1:50" x14ac:dyDescent="0.2">
      <c r="A54" s="43">
        <v>43</v>
      </c>
      <c r="B54" s="44">
        <v>116.95</v>
      </c>
      <c r="C54" s="44">
        <v>59.61</v>
      </c>
      <c r="D54" s="44">
        <v>40.51</v>
      </c>
      <c r="E54" s="44">
        <v>30.97</v>
      </c>
      <c r="F54" s="44">
        <v>25.26</v>
      </c>
      <c r="G54" s="44">
        <v>21.45</v>
      </c>
      <c r="H54" s="44">
        <v>18.75</v>
      </c>
      <c r="I54" s="44">
        <v>16.72</v>
      </c>
      <c r="J54" s="44">
        <v>15.15</v>
      </c>
      <c r="K54" s="44">
        <v>13.91</v>
      </c>
      <c r="L54" s="44">
        <v>12.89</v>
      </c>
      <c r="M54" s="44">
        <v>12.05</v>
      </c>
      <c r="N54" s="44">
        <v>11.35</v>
      </c>
      <c r="O54" s="44">
        <v>10.76</v>
      </c>
      <c r="P54" s="44">
        <v>10.24</v>
      </c>
      <c r="Q54" s="44">
        <v>9.8000000000000007</v>
      </c>
      <c r="R54" s="44">
        <v>9.42</v>
      </c>
      <c r="S54" s="44">
        <v>9.09</v>
      </c>
      <c r="T54" s="44">
        <v>8.7899999999999991</v>
      </c>
      <c r="U54" s="44">
        <v>8.5299999999999994</v>
      </c>
      <c r="V54" s="44">
        <v>8.3000000000000007</v>
      </c>
      <c r="W54" s="44">
        <v>8.07</v>
      </c>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row>
    <row r="55" spans="1:50" x14ac:dyDescent="0.2">
      <c r="A55" s="43">
        <v>44</v>
      </c>
      <c r="B55" s="44">
        <v>118.58</v>
      </c>
      <c r="C55" s="44">
        <v>60.45</v>
      </c>
      <c r="D55" s="44">
        <v>41.09</v>
      </c>
      <c r="E55" s="44">
        <v>31.42</v>
      </c>
      <c r="F55" s="44">
        <v>25.63</v>
      </c>
      <c r="G55" s="44">
        <v>21.77</v>
      </c>
      <c r="H55" s="44">
        <v>19.03</v>
      </c>
      <c r="I55" s="44">
        <v>16.98</v>
      </c>
      <c r="J55" s="44">
        <v>15.4</v>
      </c>
      <c r="K55" s="44">
        <v>14.13</v>
      </c>
      <c r="L55" s="44">
        <v>13.11</v>
      </c>
      <c r="M55" s="44">
        <v>12.26</v>
      </c>
      <c r="N55" s="44">
        <v>11.55</v>
      </c>
      <c r="O55" s="44">
        <v>10.95</v>
      </c>
      <c r="P55" s="44">
        <v>10.44</v>
      </c>
      <c r="Q55" s="44">
        <v>9.99</v>
      </c>
      <c r="R55" s="44">
        <v>9.61</v>
      </c>
      <c r="S55" s="44">
        <v>9.27</v>
      </c>
      <c r="T55" s="44">
        <v>8.9700000000000006</v>
      </c>
      <c r="U55" s="44">
        <v>8.7100000000000009</v>
      </c>
      <c r="V55" s="44">
        <v>8.4499999999999993</v>
      </c>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row>
    <row r="56" spans="1:50" x14ac:dyDescent="0.2">
      <c r="A56" s="43">
        <v>45</v>
      </c>
      <c r="B56" s="44">
        <v>120.25</v>
      </c>
      <c r="C56" s="44">
        <v>61.31</v>
      </c>
      <c r="D56" s="44">
        <v>41.68</v>
      </c>
      <c r="E56" s="44">
        <v>31.88</v>
      </c>
      <c r="F56" s="44">
        <v>26.01</v>
      </c>
      <c r="G56" s="44">
        <v>22.11</v>
      </c>
      <c r="H56" s="44">
        <v>19.329999999999998</v>
      </c>
      <c r="I56" s="44">
        <v>17.25</v>
      </c>
      <c r="J56" s="44">
        <v>15.65</v>
      </c>
      <c r="K56" s="44">
        <v>14.37</v>
      </c>
      <c r="L56" s="44">
        <v>13.34</v>
      </c>
      <c r="M56" s="44">
        <v>12.48</v>
      </c>
      <c r="N56" s="44">
        <v>11.77</v>
      </c>
      <c r="O56" s="44">
        <v>11.16</v>
      </c>
      <c r="P56" s="44">
        <v>10.64</v>
      </c>
      <c r="Q56" s="44">
        <v>10.199999999999999</v>
      </c>
      <c r="R56" s="44">
        <v>9.81</v>
      </c>
      <c r="S56" s="44">
        <v>9.4700000000000006</v>
      </c>
      <c r="T56" s="44">
        <v>9.17</v>
      </c>
      <c r="U56" s="44">
        <v>8.8699999999999992</v>
      </c>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row>
    <row r="57" spans="1:50" x14ac:dyDescent="0.2">
      <c r="A57" s="43">
        <v>46</v>
      </c>
      <c r="B57" s="44">
        <v>121.94</v>
      </c>
      <c r="C57" s="44">
        <v>62.19</v>
      </c>
      <c r="D57" s="44">
        <v>42.29</v>
      </c>
      <c r="E57" s="44">
        <v>32.35</v>
      </c>
      <c r="F57" s="44">
        <v>26.4</v>
      </c>
      <c r="G57" s="44">
        <v>22.45</v>
      </c>
      <c r="H57" s="44">
        <v>19.63</v>
      </c>
      <c r="I57" s="44">
        <v>17.54</v>
      </c>
      <c r="J57" s="44">
        <v>15.91</v>
      </c>
      <c r="K57" s="44">
        <v>14.62</v>
      </c>
      <c r="L57" s="44">
        <v>13.58</v>
      </c>
      <c r="M57" s="44">
        <v>12.71</v>
      </c>
      <c r="N57" s="44">
        <v>11.99</v>
      </c>
      <c r="O57" s="44">
        <v>11.38</v>
      </c>
      <c r="P57" s="44">
        <v>10.86</v>
      </c>
      <c r="Q57" s="44">
        <v>10.41</v>
      </c>
      <c r="R57" s="44">
        <v>10.02</v>
      </c>
      <c r="S57" s="44">
        <v>9.67</v>
      </c>
      <c r="T57" s="44">
        <v>9.34</v>
      </c>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row>
    <row r="58" spans="1:50" x14ac:dyDescent="0.2">
      <c r="A58" s="43">
        <v>47</v>
      </c>
      <c r="B58" s="44">
        <v>123.63</v>
      </c>
      <c r="C58" s="44">
        <v>63.07</v>
      </c>
      <c r="D58" s="44">
        <v>42.9</v>
      </c>
      <c r="E58" s="44">
        <v>32.83</v>
      </c>
      <c r="F58" s="44">
        <v>26.8</v>
      </c>
      <c r="G58" s="44">
        <v>22.8</v>
      </c>
      <c r="H58" s="44">
        <v>19.95</v>
      </c>
      <c r="I58" s="44">
        <v>17.829999999999998</v>
      </c>
      <c r="J58" s="44">
        <v>16.190000000000001</v>
      </c>
      <c r="K58" s="44">
        <v>14.88</v>
      </c>
      <c r="L58" s="44">
        <v>13.83</v>
      </c>
      <c r="M58" s="44">
        <v>12.96</v>
      </c>
      <c r="N58" s="44">
        <v>12.23</v>
      </c>
      <c r="O58" s="44">
        <v>11.61</v>
      </c>
      <c r="P58" s="44">
        <v>11.09</v>
      </c>
      <c r="Q58" s="44">
        <v>10.63</v>
      </c>
      <c r="R58" s="44">
        <v>10.23</v>
      </c>
      <c r="S58" s="44">
        <v>9.85</v>
      </c>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row>
    <row r="59" spans="1:50" x14ac:dyDescent="0.2">
      <c r="A59" s="43">
        <v>48</v>
      </c>
      <c r="B59" s="44">
        <v>125.34</v>
      </c>
      <c r="C59" s="44">
        <v>63.95</v>
      </c>
      <c r="D59" s="44">
        <v>43.51</v>
      </c>
      <c r="E59" s="44">
        <v>33.32</v>
      </c>
      <c r="F59" s="44">
        <v>27.21</v>
      </c>
      <c r="G59" s="44">
        <v>23.16</v>
      </c>
      <c r="H59" s="44">
        <v>20.28</v>
      </c>
      <c r="I59" s="44">
        <v>18.13</v>
      </c>
      <c r="J59" s="44">
        <v>16.47</v>
      </c>
      <c r="K59" s="44">
        <v>15.16</v>
      </c>
      <c r="L59" s="44">
        <v>14.09</v>
      </c>
      <c r="M59" s="44">
        <v>13.21</v>
      </c>
      <c r="N59" s="44">
        <v>12.48</v>
      </c>
      <c r="O59" s="44">
        <v>11.86</v>
      </c>
      <c r="P59" s="44">
        <v>11.32</v>
      </c>
      <c r="Q59" s="44">
        <v>10.86</v>
      </c>
      <c r="R59" s="44">
        <v>10.42</v>
      </c>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row>
    <row r="60" spans="1:50" x14ac:dyDescent="0.2">
      <c r="A60" s="43">
        <v>49</v>
      </c>
      <c r="B60" s="44">
        <v>127.06</v>
      </c>
      <c r="C60" s="44">
        <v>64.86</v>
      </c>
      <c r="D60" s="44">
        <v>44.16</v>
      </c>
      <c r="E60" s="44">
        <v>33.83</v>
      </c>
      <c r="F60" s="44">
        <v>27.65</v>
      </c>
      <c r="G60" s="44">
        <v>23.54</v>
      </c>
      <c r="H60" s="44">
        <v>20.63</v>
      </c>
      <c r="I60" s="44">
        <v>18.45</v>
      </c>
      <c r="J60" s="44">
        <v>16.78</v>
      </c>
      <c r="K60" s="44">
        <v>15.45</v>
      </c>
      <c r="L60" s="44">
        <v>14.37</v>
      </c>
      <c r="M60" s="44">
        <v>13.49</v>
      </c>
      <c r="N60" s="44">
        <v>12.74</v>
      </c>
      <c r="O60" s="44">
        <v>12.11</v>
      </c>
      <c r="P60" s="44">
        <v>11.57</v>
      </c>
      <c r="Q60" s="44">
        <v>11.06</v>
      </c>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row>
    <row r="61" spans="1:50" x14ac:dyDescent="0.2">
      <c r="A61" s="43">
        <v>50</v>
      </c>
      <c r="B61" s="44">
        <v>128.83000000000001</v>
      </c>
      <c r="C61" s="44">
        <v>65.8</v>
      </c>
      <c r="D61" s="44">
        <v>44.83</v>
      </c>
      <c r="E61" s="44">
        <v>34.36</v>
      </c>
      <c r="F61" s="44">
        <v>28.1</v>
      </c>
      <c r="G61" s="44">
        <v>23.95</v>
      </c>
      <c r="H61" s="44">
        <v>20.99</v>
      </c>
      <c r="I61" s="44">
        <v>18.8</v>
      </c>
      <c r="J61" s="44">
        <v>17.100000000000001</v>
      </c>
      <c r="K61" s="44">
        <v>15.76</v>
      </c>
      <c r="L61" s="44">
        <v>14.67</v>
      </c>
      <c r="M61" s="44">
        <v>13.77</v>
      </c>
      <c r="N61" s="44">
        <v>13.02</v>
      </c>
      <c r="O61" s="44">
        <v>12.38</v>
      </c>
      <c r="P61" s="44">
        <v>11.79</v>
      </c>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row>
    <row r="62" spans="1:50" x14ac:dyDescent="0.2">
      <c r="A62" s="43">
        <v>51</v>
      </c>
      <c r="B62" s="44">
        <v>130.63</v>
      </c>
      <c r="C62" s="44">
        <v>66.760000000000005</v>
      </c>
      <c r="D62" s="44">
        <v>45.51</v>
      </c>
      <c r="E62" s="44">
        <v>34.9</v>
      </c>
      <c r="F62" s="44">
        <v>28.56</v>
      </c>
      <c r="G62" s="44">
        <v>24.36</v>
      </c>
      <c r="H62" s="44">
        <v>21.37</v>
      </c>
      <c r="I62" s="44">
        <v>19.149999999999999</v>
      </c>
      <c r="J62" s="44">
        <v>17.440000000000001</v>
      </c>
      <c r="K62" s="44">
        <v>16.079999999999998</v>
      </c>
      <c r="L62" s="44">
        <v>14.98</v>
      </c>
      <c r="M62" s="44">
        <v>14.07</v>
      </c>
      <c r="N62" s="44">
        <v>13.31</v>
      </c>
      <c r="O62" s="44">
        <v>12.61</v>
      </c>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row>
    <row r="63" spans="1:50" x14ac:dyDescent="0.2">
      <c r="A63" s="43">
        <v>52</v>
      </c>
      <c r="B63" s="44">
        <v>132.41</v>
      </c>
      <c r="C63" s="44">
        <v>67.72</v>
      </c>
      <c r="D63" s="44">
        <v>46.19</v>
      </c>
      <c r="E63" s="44">
        <v>35.450000000000003</v>
      </c>
      <c r="F63" s="44">
        <v>29.03</v>
      </c>
      <c r="G63" s="44">
        <v>24.78</v>
      </c>
      <c r="H63" s="44">
        <v>21.76</v>
      </c>
      <c r="I63" s="44">
        <v>19.510000000000002</v>
      </c>
      <c r="J63" s="44">
        <v>17.78</v>
      </c>
      <c r="K63" s="44">
        <v>16.399999999999999</v>
      </c>
      <c r="L63" s="44">
        <v>15.29</v>
      </c>
      <c r="M63" s="44">
        <v>14.36</v>
      </c>
      <c r="N63" s="44">
        <v>13.55</v>
      </c>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row>
    <row r="64" spans="1:50" x14ac:dyDescent="0.2">
      <c r="A64" s="43">
        <v>53</v>
      </c>
      <c r="B64" s="44">
        <v>134.19999999999999</v>
      </c>
      <c r="C64" s="44">
        <v>68.67</v>
      </c>
      <c r="D64" s="44">
        <v>46.87</v>
      </c>
      <c r="E64" s="44">
        <v>36.01</v>
      </c>
      <c r="F64" s="44">
        <v>29.51</v>
      </c>
      <c r="G64" s="44">
        <v>25.21</v>
      </c>
      <c r="H64" s="44">
        <v>22.16</v>
      </c>
      <c r="I64" s="44">
        <v>19.88</v>
      </c>
      <c r="J64" s="44">
        <v>18.13</v>
      </c>
      <c r="K64" s="44">
        <v>16.73</v>
      </c>
      <c r="L64" s="44">
        <v>15.6</v>
      </c>
      <c r="M64" s="44">
        <v>14.63</v>
      </c>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row>
    <row r="65" spans="1:50" x14ac:dyDescent="0.2">
      <c r="A65" s="43">
        <v>54</v>
      </c>
      <c r="B65" s="44">
        <v>136.01</v>
      </c>
      <c r="C65" s="44">
        <v>69.66</v>
      </c>
      <c r="D65" s="44">
        <v>47.59</v>
      </c>
      <c r="E65" s="44">
        <v>36.590000000000003</v>
      </c>
      <c r="F65" s="44">
        <v>30.02</v>
      </c>
      <c r="G65" s="44">
        <v>25.66</v>
      </c>
      <c r="H65" s="44">
        <v>22.57</v>
      </c>
      <c r="I65" s="44">
        <v>20.27</v>
      </c>
      <c r="J65" s="44">
        <v>18.489999999999998</v>
      </c>
      <c r="K65" s="44">
        <v>17.07</v>
      </c>
      <c r="L65" s="44">
        <v>15.89</v>
      </c>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row>
    <row r="66" spans="1:50" x14ac:dyDescent="0.2">
      <c r="A66" s="43">
        <v>55</v>
      </c>
      <c r="B66" s="44">
        <v>137.87</v>
      </c>
      <c r="C66" s="44">
        <v>70.680000000000007</v>
      </c>
      <c r="D66" s="44">
        <v>48.33</v>
      </c>
      <c r="E66" s="44">
        <v>37.19</v>
      </c>
      <c r="F66" s="44">
        <v>30.54</v>
      </c>
      <c r="G66" s="44">
        <v>26.13</v>
      </c>
      <c r="H66" s="44">
        <v>23</v>
      </c>
      <c r="I66" s="44">
        <v>20.66</v>
      </c>
      <c r="J66" s="44">
        <v>18.850000000000001</v>
      </c>
      <c r="K66" s="44">
        <v>17.39</v>
      </c>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row>
    <row r="67" spans="1:50" x14ac:dyDescent="0.2">
      <c r="A67" s="43">
        <v>56</v>
      </c>
      <c r="B67" s="44">
        <v>139.79</v>
      </c>
      <c r="C67" s="44">
        <v>71.73</v>
      </c>
      <c r="D67" s="44">
        <v>49.1</v>
      </c>
      <c r="E67" s="44">
        <v>37.82</v>
      </c>
      <c r="F67" s="44">
        <v>31.08</v>
      </c>
      <c r="G67" s="44">
        <v>26.6</v>
      </c>
      <c r="H67" s="44">
        <v>23.42</v>
      </c>
      <c r="I67" s="44">
        <v>21.05</v>
      </c>
      <c r="J67" s="44">
        <v>19.2</v>
      </c>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row>
    <row r="68" spans="1:50" x14ac:dyDescent="0.2">
      <c r="A68" s="43">
        <v>57</v>
      </c>
      <c r="B68" s="44">
        <v>141.75</v>
      </c>
      <c r="C68" s="44">
        <v>72.81</v>
      </c>
      <c r="D68" s="44">
        <v>49.88</v>
      </c>
      <c r="E68" s="44">
        <v>38.450000000000003</v>
      </c>
      <c r="F68" s="44">
        <v>31.61</v>
      </c>
      <c r="G68" s="44">
        <v>27.07</v>
      </c>
      <c r="H68" s="44">
        <v>23.84</v>
      </c>
      <c r="I68" s="44">
        <v>21.43</v>
      </c>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row>
    <row r="69" spans="1:50" x14ac:dyDescent="0.2">
      <c r="A69" s="43">
        <v>58</v>
      </c>
      <c r="B69" s="44">
        <v>143.80000000000001</v>
      </c>
      <c r="C69" s="44">
        <v>73.930000000000007</v>
      </c>
      <c r="D69" s="44">
        <v>50.68</v>
      </c>
      <c r="E69" s="44">
        <v>39.08</v>
      </c>
      <c r="F69" s="44">
        <v>32.14</v>
      </c>
      <c r="G69" s="44">
        <v>27.53</v>
      </c>
      <c r="H69" s="44">
        <v>24.28</v>
      </c>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row>
    <row r="70" spans="1:50" x14ac:dyDescent="0.2">
      <c r="A70" s="43">
        <v>59</v>
      </c>
      <c r="B70" s="44">
        <v>145.94</v>
      </c>
      <c r="C70" s="44">
        <v>75.069999999999993</v>
      </c>
      <c r="D70" s="44">
        <v>51.48</v>
      </c>
      <c r="E70" s="44">
        <v>39.700000000000003</v>
      </c>
      <c r="F70" s="44">
        <v>32.65</v>
      </c>
      <c r="G70" s="44">
        <v>28.04</v>
      </c>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row>
    <row r="71" spans="1:50" x14ac:dyDescent="0.2">
      <c r="A71" s="43">
        <v>60</v>
      </c>
      <c r="B71" s="44">
        <v>148.13</v>
      </c>
      <c r="C71" s="44">
        <v>76.2</v>
      </c>
      <c r="D71" s="44">
        <v>52.26</v>
      </c>
      <c r="E71" s="44">
        <v>40.31</v>
      </c>
      <c r="F71" s="44">
        <v>33.26</v>
      </c>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row>
    <row r="72" spans="1:50" x14ac:dyDescent="0.2">
      <c r="A72" s="43">
        <v>61</v>
      </c>
      <c r="B72" s="44">
        <v>150.41999999999999</v>
      </c>
      <c r="C72" s="44">
        <v>77.39</v>
      </c>
      <c r="D72" s="44">
        <v>53.07</v>
      </c>
      <c r="E72" s="44">
        <v>41.05</v>
      </c>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row>
    <row r="73" spans="1:50" x14ac:dyDescent="0.2">
      <c r="A73" s="43">
        <v>62</v>
      </c>
      <c r="B73" s="44">
        <v>152.88999999999999</v>
      </c>
      <c r="C73" s="44">
        <v>78.66</v>
      </c>
      <c r="D73" s="44">
        <v>54.05</v>
      </c>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row>
    <row r="74" spans="1:50" x14ac:dyDescent="0.2">
      <c r="A74" s="43">
        <v>63</v>
      </c>
      <c r="B74" s="44">
        <v>155.54</v>
      </c>
      <c r="C74" s="44">
        <v>80.12</v>
      </c>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row>
    <row r="75" spans="1:50" x14ac:dyDescent="0.2">
      <c r="A75" s="43">
        <v>64</v>
      </c>
      <c r="B75" s="44">
        <v>158.41999999999999</v>
      </c>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row>
  </sheetData>
  <sheetProtection algorithmName="SHA-512" hashValue="bLsPLYResSlcybLbfbAK+lrw/CkrAFHsFmeAF3plp4PZ8WzLlTxQhyYhuDyiF2WNosVEbfeMj0xIf91FgFn5vg==" saltValue="5LhQiOZdln5p33JghnVNLw==" spinCount="100000" sheet="1" objects="1" scenarios="1"/>
  <conditionalFormatting sqref="A6:A21">
    <cfRule type="expression" dxfId="79" priority="1" stopIfTrue="1">
      <formula>MOD(ROW(),2)=0</formula>
    </cfRule>
    <cfRule type="expression" dxfId="78" priority="2" stopIfTrue="1">
      <formula>MOD(ROW(),2)&lt;&gt;0</formula>
    </cfRule>
  </conditionalFormatting>
  <conditionalFormatting sqref="A26:A75">
    <cfRule type="expression" dxfId="77" priority="5" stopIfTrue="1">
      <formula>MOD(ROW(),2)=0</formula>
    </cfRule>
    <cfRule type="expression" dxfId="76" priority="6" stopIfTrue="1">
      <formula>MOD(ROW(),2)&lt;&gt;0</formula>
    </cfRule>
  </conditionalFormatting>
  <conditionalFormatting sqref="B6:M21">
    <cfRule type="expression" dxfId="75" priority="3" stopIfTrue="1">
      <formula>MOD(ROW(),2)=0</formula>
    </cfRule>
    <cfRule type="expression" dxfId="74" priority="4" stopIfTrue="1">
      <formula>MOD(ROW(),2)&lt;&gt;0</formula>
    </cfRule>
  </conditionalFormatting>
  <conditionalFormatting sqref="B26:AX75">
    <cfRule type="expression" dxfId="73" priority="7" stopIfTrue="1">
      <formula>MOD(ROW(),2)=0</formula>
    </cfRule>
    <cfRule type="expression" dxfId="72" priority="8" stopIfTrue="1">
      <formula>MOD(ROW(),2)&lt;&gt;0</formula>
    </cfRule>
  </conditionalFormatting>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618C9-3879-4298-95C2-79493D19C6F5}">
  <sheetPr codeName="Sheet60"/>
  <dimension ref="A1:AX75"/>
  <sheetViews>
    <sheetView showGridLines="0" workbookViewId="0">
      <selection activeCell="A6" sqref="A6"/>
    </sheetView>
  </sheetViews>
  <sheetFormatPr defaultRowHeight="12.75" x14ac:dyDescent="0.2"/>
  <cols>
    <col min="1" max="1" width="31.85546875" customWidth="1"/>
    <col min="2" max="50" width="15.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x-714</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193</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335</v>
      </c>
      <c r="C10" s="47"/>
      <c r="D10" s="47"/>
      <c r="E10" s="47"/>
      <c r="F10" s="47"/>
      <c r="G10" s="47"/>
      <c r="H10" s="47"/>
      <c r="I10" s="47"/>
      <c r="J10" s="47"/>
      <c r="K10" s="47"/>
      <c r="L10" s="47"/>
      <c r="M10" s="47"/>
    </row>
    <row r="11" spans="1:13" x14ac:dyDescent="0.2">
      <c r="A11" s="40" t="s">
        <v>151</v>
      </c>
      <c r="B11" s="47" t="s">
        <v>170</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714</v>
      </c>
      <c r="C14" s="47"/>
      <c r="D14" s="47"/>
      <c r="E14" s="47"/>
      <c r="F14" s="47"/>
      <c r="G14" s="47"/>
      <c r="H14" s="47"/>
      <c r="I14" s="47"/>
      <c r="J14" s="47"/>
      <c r="K14" s="47"/>
      <c r="L14" s="47"/>
      <c r="M14" s="47"/>
    </row>
    <row r="15" spans="1:13" x14ac:dyDescent="0.2">
      <c r="A15" s="40" t="s">
        <v>365</v>
      </c>
      <c r="B15" s="47" t="s">
        <v>336</v>
      </c>
      <c r="C15" s="47"/>
      <c r="D15" s="47"/>
      <c r="E15" s="47"/>
      <c r="F15" s="47"/>
      <c r="G15" s="47"/>
      <c r="H15" s="47"/>
      <c r="I15" s="47"/>
      <c r="J15" s="47"/>
      <c r="K15" s="47"/>
      <c r="L15" s="47"/>
      <c r="M15" s="47"/>
    </row>
    <row r="16" spans="1:13" x14ac:dyDescent="0.2">
      <c r="A16" s="40" t="s">
        <v>156</v>
      </c>
      <c r="B16" s="47" t="s">
        <v>287</v>
      </c>
      <c r="C16" s="47"/>
      <c r="D16" s="47"/>
      <c r="E16" s="47"/>
      <c r="F16" s="47"/>
      <c r="G16" s="47"/>
      <c r="H16" s="47"/>
      <c r="I16" s="47"/>
      <c r="J16" s="47"/>
      <c r="K16" s="47"/>
      <c r="L16" s="47"/>
      <c r="M16" s="47"/>
    </row>
    <row r="17" spans="1:50" x14ac:dyDescent="0.2">
      <c r="A17" s="41" t="s">
        <v>366</v>
      </c>
      <c r="B17" s="47"/>
      <c r="C17" s="47"/>
      <c r="D17" s="47"/>
      <c r="E17" s="47"/>
      <c r="F17" s="47"/>
      <c r="G17" s="47"/>
      <c r="H17" s="47"/>
      <c r="I17" s="47"/>
      <c r="J17" s="47"/>
      <c r="K17" s="47"/>
      <c r="L17" s="47"/>
      <c r="M17" s="47"/>
    </row>
    <row r="18" spans="1:50" x14ac:dyDescent="0.2">
      <c r="A18" s="40" t="s">
        <v>158</v>
      </c>
      <c r="B18" s="48">
        <v>45195</v>
      </c>
      <c r="C18" s="48"/>
      <c r="D18" s="48"/>
      <c r="E18" s="48"/>
      <c r="F18" s="48"/>
      <c r="G18" s="48"/>
      <c r="H18" s="48"/>
      <c r="I18" s="48"/>
      <c r="J18" s="48"/>
      <c r="K18" s="48"/>
      <c r="L18" s="48"/>
      <c r="M18" s="48"/>
    </row>
    <row r="19" spans="1:50" x14ac:dyDescent="0.2">
      <c r="A19" s="40" t="s">
        <v>159</v>
      </c>
      <c r="B19" s="48">
        <v>45218</v>
      </c>
      <c r="C19" s="48"/>
      <c r="D19" s="48"/>
      <c r="E19" s="48"/>
      <c r="F19" s="48"/>
      <c r="G19" s="48"/>
      <c r="H19" s="48"/>
      <c r="I19" s="48"/>
      <c r="J19" s="48"/>
      <c r="K19" s="48"/>
      <c r="L19" s="48"/>
      <c r="M19" s="48"/>
    </row>
    <row r="20" spans="1:50" x14ac:dyDescent="0.2">
      <c r="A20" s="40" t="s">
        <v>160</v>
      </c>
      <c r="B20" s="47" t="s">
        <v>169</v>
      </c>
      <c r="C20" s="47"/>
      <c r="D20" s="47"/>
      <c r="E20" s="47"/>
      <c r="F20" s="47"/>
      <c r="G20" s="47"/>
      <c r="H20" s="47"/>
      <c r="I20" s="47"/>
      <c r="J20" s="47"/>
      <c r="K20" s="47"/>
      <c r="L20" s="47"/>
      <c r="M20" s="47"/>
    </row>
    <row r="21" spans="1:50" x14ac:dyDescent="0.2">
      <c r="A21" s="40" t="s">
        <v>367</v>
      </c>
      <c r="B21" s="47"/>
      <c r="C21" s="47"/>
      <c r="D21" s="47"/>
      <c r="E21" s="47"/>
      <c r="F21" s="47"/>
      <c r="G21" s="47"/>
      <c r="H21" s="47"/>
      <c r="I21" s="47"/>
      <c r="J21" s="47"/>
      <c r="K21" s="47"/>
      <c r="L21" s="47"/>
      <c r="M21" s="47"/>
    </row>
    <row r="23" spans="1:50" x14ac:dyDescent="0.2">
      <c r="A23" s="23" t="str">
        <f>HYPERLINK("#'Factor List'!A1", "Back to Factor List")</f>
        <v>Back to Factor List</v>
      </c>
      <c r="B23" s="23" t="str">
        <f>HYPERLINK("#'Assumptions'!A1", "Assumptions")</f>
        <v>Assumptions</v>
      </c>
    </row>
    <row r="26" spans="1:50" s="56" customFormat="1" ht="38.25" x14ac:dyDescent="0.2">
      <c r="A26" s="55" t="s">
        <v>368</v>
      </c>
      <c r="B26" s="55" t="s">
        <v>572</v>
      </c>
      <c r="C26" s="55" t="s">
        <v>573</v>
      </c>
      <c r="D26" s="55" t="s">
        <v>574</v>
      </c>
      <c r="E26" s="55" t="s">
        <v>575</v>
      </c>
      <c r="F26" s="55" t="s">
        <v>576</v>
      </c>
      <c r="G26" s="55" t="s">
        <v>577</v>
      </c>
      <c r="H26" s="55" t="s">
        <v>578</v>
      </c>
      <c r="I26" s="55" t="s">
        <v>579</v>
      </c>
      <c r="J26" s="55" t="s">
        <v>580</v>
      </c>
      <c r="K26" s="55" t="s">
        <v>581</v>
      </c>
      <c r="L26" s="55" t="s">
        <v>582</v>
      </c>
      <c r="M26" s="55" t="s">
        <v>583</v>
      </c>
      <c r="N26" s="55" t="s">
        <v>584</v>
      </c>
      <c r="O26" s="55" t="s">
        <v>585</v>
      </c>
      <c r="P26" s="55" t="s">
        <v>586</v>
      </c>
      <c r="Q26" s="55" t="s">
        <v>587</v>
      </c>
      <c r="R26" s="55" t="s">
        <v>588</v>
      </c>
      <c r="S26" s="55" t="s">
        <v>589</v>
      </c>
      <c r="T26" s="55" t="s">
        <v>590</v>
      </c>
      <c r="U26" s="55" t="s">
        <v>591</v>
      </c>
      <c r="V26" s="55" t="s">
        <v>592</v>
      </c>
      <c r="W26" s="55" t="s">
        <v>593</v>
      </c>
      <c r="X26" s="55" t="s">
        <v>594</v>
      </c>
      <c r="Y26" s="55" t="s">
        <v>595</v>
      </c>
      <c r="Z26" s="55" t="s">
        <v>596</v>
      </c>
      <c r="AA26" s="55" t="s">
        <v>597</v>
      </c>
      <c r="AB26" s="55" t="s">
        <v>598</v>
      </c>
      <c r="AC26" s="55" t="s">
        <v>599</v>
      </c>
      <c r="AD26" s="55" t="s">
        <v>600</v>
      </c>
      <c r="AE26" s="55" t="s">
        <v>601</v>
      </c>
      <c r="AF26" s="55" t="s">
        <v>602</v>
      </c>
      <c r="AG26" s="55" t="s">
        <v>603</v>
      </c>
      <c r="AH26" s="55" t="s">
        <v>604</v>
      </c>
      <c r="AI26" s="55" t="s">
        <v>605</v>
      </c>
      <c r="AJ26" s="55" t="s">
        <v>606</v>
      </c>
      <c r="AK26" s="55" t="s">
        <v>607</v>
      </c>
      <c r="AL26" s="55" t="s">
        <v>608</v>
      </c>
      <c r="AM26" s="55" t="s">
        <v>609</v>
      </c>
      <c r="AN26" s="55" t="s">
        <v>610</v>
      </c>
      <c r="AO26" s="55" t="s">
        <v>611</v>
      </c>
      <c r="AP26" s="55" t="s">
        <v>612</v>
      </c>
      <c r="AQ26" s="55" t="s">
        <v>613</v>
      </c>
      <c r="AR26" s="55" t="s">
        <v>614</v>
      </c>
      <c r="AS26" s="55" t="s">
        <v>615</v>
      </c>
      <c r="AT26" s="55" t="s">
        <v>616</v>
      </c>
      <c r="AU26" s="55" t="s">
        <v>617</v>
      </c>
      <c r="AV26" s="55" t="s">
        <v>618</v>
      </c>
      <c r="AW26" s="55" t="s">
        <v>619</v>
      </c>
      <c r="AX26" s="55" t="s">
        <v>620</v>
      </c>
    </row>
    <row r="27" spans="1:50" x14ac:dyDescent="0.2">
      <c r="A27" s="43">
        <v>16</v>
      </c>
      <c r="B27" s="44">
        <v>79.86</v>
      </c>
      <c r="C27" s="44">
        <v>40.659999999999997</v>
      </c>
      <c r="D27" s="44">
        <v>27.6</v>
      </c>
      <c r="E27" s="44">
        <v>21.08</v>
      </c>
      <c r="F27" s="44">
        <v>17.16</v>
      </c>
      <c r="G27" s="44">
        <v>14.56</v>
      </c>
      <c r="H27" s="44">
        <v>12.7</v>
      </c>
      <c r="I27" s="44">
        <v>11.31</v>
      </c>
      <c r="J27" s="44">
        <v>10.23</v>
      </c>
      <c r="K27" s="44">
        <v>9.3699999999999992</v>
      </c>
      <c r="L27" s="44">
        <v>8.67</v>
      </c>
      <c r="M27" s="44">
        <v>8.08</v>
      </c>
      <c r="N27" s="44">
        <v>7.59</v>
      </c>
      <c r="O27" s="44">
        <v>7.17</v>
      </c>
      <c r="P27" s="44">
        <v>6.8</v>
      </c>
      <c r="Q27" s="44">
        <v>6.49</v>
      </c>
      <c r="R27" s="44">
        <v>6.21</v>
      </c>
      <c r="S27" s="44">
        <v>5.96</v>
      </c>
      <c r="T27" s="44">
        <v>5.74</v>
      </c>
      <c r="U27" s="44">
        <v>5.54</v>
      </c>
      <c r="V27" s="44">
        <v>5.37</v>
      </c>
      <c r="W27" s="44">
        <v>5.21</v>
      </c>
      <c r="X27" s="44">
        <v>5.0599999999999996</v>
      </c>
      <c r="Y27" s="44">
        <v>4.93</v>
      </c>
      <c r="Z27" s="44">
        <v>4.8099999999999996</v>
      </c>
      <c r="AA27" s="44">
        <v>4.6900000000000004</v>
      </c>
      <c r="AB27" s="44">
        <v>4.59</v>
      </c>
      <c r="AC27" s="44">
        <v>4.5</v>
      </c>
      <c r="AD27" s="44">
        <v>4.41</v>
      </c>
      <c r="AE27" s="44">
        <v>4.33</v>
      </c>
      <c r="AF27" s="44">
        <v>4.26</v>
      </c>
      <c r="AG27" s="44">
        <v>4.1900000000000004</v>
      </c>
      <c r="AH27" s="44">
        <v>4.12</v>
      </c>
      <c r="AI27" s="44">
        <v>4.0599999999999996</v>
      </c>
      <c r="AJ27" s="44">
        <v>4.01</v>
      </c>
      <c r="AK27" s="44">
        <v>3.95</v>
      </c>
      <c r="AL27" s="44">
        <v>3.9</v>
      </c>
      <c r="AM27" s="44">
        <v>3.86</v>
      </c>
      <c r="AN27" s="44">
        <v>3.82</v>
      </c>
      <c r="AO27" s="44">
        <v>3.78</v>
      </c>
      <c r="AP27" s="44">
        <v>3.74</v>
      </c>
      <c r="AQ27" s="44">
        <v>3.71</v>
      </c>
      <c r="AR27" s="44">
        <v>3.67</v>
      </c>
      <c r="AS27" s="44">
        <v>3.64</v>
      </c>
      <c r="AT27" s="44">
        <v>3.62</v>
      </c>
      <c r="AU27" s="44">
        <v>3.59</v>
      </c>
      <c r="AV27" s="44">
        <v>3.57</v>
      </c>
      <c r="AW27" s="44">
        <v>3.55</v>
      </c>
      <c r="AX27" s="44">
        <v>3.51</v>
      </c>
    </row>
    <row r="28" spans="1:50" x14ac:dyDescent="0.2">
      <c r="A28" s="43">
        <v>17</v>
      </c>
      <c r="B28" s="44">
        <v>81.03</v>
      </c>
      <c r="C28" s="44">
        <v>41.26</v>
      </c>
      <c r="D28" s="44">
        <v>28.01</v>
      </c>
      <c r="E28" s="44">
        <v>21.39</v>
      </c>
      <c r="F28" s="44">
        <v>17.420000000000002</v>
      </c>
      <c r="G28" s="44">
        <v>14.77</v>
      </c>
      <c r="H28" s="44">
        <v>12.89</v>
      </c>
      <c r="I28" s="44">
        <v>11.48</v>
      </c>
      <c r="J28" s="44">
        <v>10.38</v>
      </c>
      <c r="K28" s="44">
        <v>9.51</v>
      </c>
      <c r="L28" s="44">
        <v>8.7899999999999991</v>
      </c>
      <c r="M28" s="44">
        <v>8.1999999999999993</v>
      </c>
      <c r="N28" s="44">
        <v>7.7</v>
      </c>
      <c r="O28" s="44">
        <v>7.27</v>
      </c>
      <c r="P28" s="44">
        <v>6.9</v>
      </c>
      <c r="Q28" s="44">
        <v>6.58</v>
      </c>
      <c r="R28" s="44">
        <v>6.3</v>
      </c>
      <c r="S28" s="44">
        <v>6.05</v>
      </c>
      <c r="T28" s="44">
        <v>5.83</v>
      </c>
      <c r="U28" s="44">
        <v>5.63</v>
      </c>
      <c r="V28" s="44">
        <v>5.45</v>
      </c>
      <c r="W28" s="44">
        <v>5.28</v>
      </c>
      <c r="X28" s="44">
        <v>5.14</v>
      </c>
      <c r="Y28" s="44">
        <v>5</v>
      </c>
      <c r="Z28" s="44">
        <v>4.88</v>
      </c>
      <c r="AA28" s="44">
        <v>4.7699999999999996</v>
      </c>
      <c r="AB28" s="44">
        <v>4.66</v>
      </c>
      <c r="AC28" s="44">
        <v>4.57</v>
      </c>
      <c r="AD28" s="44">
        <v>4.4800000000000004</v>
      </c>
      <c r="AE28" s="44">
        <v>4.4000000000000004</v>
      </c>
      <c r="AF28" s="44">
        <v>4.32</v>
      </c>
      <c r="AG28" s="44">
        <v>4.25</v>
      </c>
      <c r="AH28" s="44">
        <v>4.1900000000000004</v>
      </c>
      <c r="AI28" s="44">
        <v>4.12</v>
      </c>
      <c r="AJ28" s="44">
        <v>4.07</v>
      </c>
      <c r="AK28" s="44">
        <v>4.0199999999999996</v>
      </c>
      <c r="AL28" s="44">
        <v>3.97</v>
      </c>
      <c r="AM28" s="44">
        <v>3.92</v>
      </c>
      <c r="AN28" s="44">
        <v>3.88</v>
      </c>
      <c r="AO28" s="44">
        <v>3.84</v>
      </c>
      <c r="AP28" s="44">
        <v>3.8</v>
      </c>
      <c r="AQ28" s="44">
        <v>3.77</v>
      </c>
      <c r="AR28" s="44">
        <v>3.74</v>
      </c>
      <c r="AS28" s="44">
        <v>3.71</v>
      </c>
      <c r="AT28" s="44">
        <v>3.68</v>
      </c>
      <c r="AU28" s="44">
        <v>3.65</v>
      </c>
      <c r="AV28" s="44">
        <v>3.63</v>
      </c>
      <c r="AW28" s="44">
        <v>3.61</v>
      </c>
      <c r="AX28" s="44"/>
    </row>
    <row r="29" spans="1:50" x14ac:dyDescent="0.2">
      <c r="A29" s="43">
        <v>18</v>
      </c>
      <c r="B29" s="44">
        <v>82.21</v>
      </c>
      <c r="C29" s="44">
        <v>41.86</v>
      </c>
      <c r="D29" s="44">
        <v>28.42</v>
      </c>
      <c r="E29" s="44">
        <v>21.7</v>
      </c>
      <c r="F29" s="44">
        <v>17.670000000000002</v>
      </c>
      <c r="G29" s="44">
        <v>14.99</v>
      </c>
      <c r="H29" s="44">
        <v>13.08</v>
      </c>
      <c r="I29" s="44">
        <v>11.65</v>
      </c>
      <c r="J29" s="44">
        <v>10.54</v>
      </c>
      <c r="K29" s="44">
        <v>9.65</v>
      </c>
      <c r="L29" s="44">
        <v>8.93</v>
      </c>
      <c r="M29" s="44">
        <v>8.32</v>
      </c>
      <c r="N29" s="44">
        <v>7.82</v>
      </c>
      <c r="O29" s="44">
        <v>7.38</v>
      </c>
      <c r="P29" s="44">
        <v>7.01</v>
      </c>
      <c r="Q29" s="44">
        <v>6.68</v>
      </c>
      <c r="R29" s="44">
        <v>6.39</v>
      </c>
      <c r="S29" s="44">
        <v>6.14</v>
      </c>
      <c r="T29" s="44">
        <v>5.91</v>
      </c>
      <c r="U29" s="44">
        <v>5.71</v>
      </c>
      <c r="V29" s="44">
        <v>5.53</v>
      </c>
      <c r="W29" s="44">
        <v>5.36</v>
      </c>
      <c r="X29" s="44">
        <v>5.21</v>
      </c>
      <c r="Y29" s="44">
        <v>5.08</v>
      </c>
      <c r="Z29" s="44">
        <v>4.95</v>
      </c>
      <c r="AA29" s="44">
        <v>4.84</v>
      </c>
      <c r="AB29" s="44">
        <v>4.7300000000000004</v>
      </c>
      <c r="AC29" s="44">
        <v>4.6399999999999997</v>
      </c>
      <c r="AD29" s="44">
        <v>4.55</v>
      </c>
      <c r="AE29" s="44">
        <v>4.46</v>
      </c>
      <c r="AF29" s="44">
        <v>4.3899999999999997</v>
      </c>
      <c r="AG29" s="44">
        <v>4.32</v>
      </c>
      <c r="AH29" s="44">
        <v>4.25</v>
      </c>
      <c r="AI29" s="44">
        <v>4.1900000000000004</v>
      </c>
      <c r="AJ29" s="44">
        <v>4.13</v>
      </c>
      <c r="AK29" s="44">
        <v>4.08</v>
      </c>
      <c r="AL29" s="44">
        <v>4.03</v>
      </c>
      <c r="AM29" s="44">
        <v>3.98</v>
      </c>
      <c r="AN29" s="44">
        <v>3.94</v>
      </c>
      <c r="AO29" s="44">
        <v>3.9</v>
      </c>
      <c r="AP29" s="44">
        <v>3.86</v>
      </c>
      <c r="AQ29" s="44">
        <v>3.83</v>
      </c>
      <c r="AR29" s="44">
        <v>3.8</v>
      </c>
      <c r="AS29" s="44">
        <v>3.77</v>
      </c>
      <c r="AT29" s="44">
        <v>3.74</v>
      </c>
      <c r="AU29" s="44">
        <v>3.72</v>
      </c>
      <c r="AV29" s="44">
        <v>3.7</v>
      </c>
      <c r="AW29" s="44"/>
      <c r="AX29" s="44"/>
    </row>
    <row r="30" spans="1:50" x14ac:dyDescent="0.2">
      <c r="A30" s="43">
        <v>19</v>
      </c>
      <c r="B30" s="44">
        <v>83.42</v>
      </c>
      <c r="C30" s="44">
        <v>42.47</v>
      </c>
      <c r="D30" s="44">
        <v>28.83</v>
      </c>
      <c r="E30" s="44">
        <v>22.02</v>
      </c>
      <c r="F30" s="44">
        <v>17.93</v>
      </c>
      <c r="G30" s="44">
        <v>15.21</v>
      </c>
      <c r="H30" s="44">
        <v>13.27</v>
      </c>
      <c r="I30" s="44">
        <v>11.82</v>
      </c>
      <c r="J30" s="44">
        <v>10.69</v>
      </c>
      <c r="K30" s="44">
        <v>9.7899999999999991</v>
      </c>
      <c r="L30" s="44">
        <v>9.06</v>
      </c>
      <c r="M30" s="44">
        <v>8.4499999999999993</v>
      </c>
      <c r="N30" s="44">
        <v>7.93</v>
      </c>
      <c r="O30" s="44">
        <v>7.49</v>
      </c>
      <c r="P30" s="44">
        <v>7.11</v>
      </c>
      <c r="Q30" s="44">
        <v>6.78</v>
      </c>
      <c r="R30" s="44">
        <v>6.49</v>
      </c>
      <c r="S30" s="44">
        <v>6.23</v>
      </c>
      <c r="T30" s="44">
        <v>6</v>
      </c>
      <c r="U30" s="44">
        <v>5.8</v>
      </c>
      <c r="V30" s="44">
        <v>5.61</v>
      </c>
      <c r="W30" s="44">
        <v>5.44</v>
      </c>
      <c r="X30" s="44">
        <v>5.29</v>
      </c>
      <c r="Y30" s="44">
        <v>5.15</v>
      </c>
      <c r="Z30" s="44">
        <v>5.03</v>
      </c>
      <c r="AA30" s="44">
        <v>4.91</v>
      </c>
      <c r="AB30" s="44">
        <v>4.8099999999999996</v>
      </c>
      <c r="AC30" s="44">
        <v>4.71</v>
      </c>
      <c r="AD30" s="44">
        <v>4.62</v>
      </c>
      <c r="AE30" s="44">
        <v>4.53</v>
      </c>
      <c r="AF30" s="44">
        <v>4.46</v>
      </c>
      <c r="AG30" s="44">
        <v>4.38</v>
      </c>
      <c r="AH30" s="44">
        <v>4.32</v>
      </c>
      <c r="AI30" s="44">
        <v>4.26</v>
      </c>
      <c r="AJ30" s="44">
        <v>4.2</v>
      </c>
      <c r="AK30" s="44">
        <v>4.1399999999999997</v>
      </c>
      <c r="AL30" s="44">
        <v>4.09</v>
      </c>
      <c r="AM30" s="44">
        <v>4.05</v>
      </c>
      <c r="AN30" s="44">
        <v>4.01</v>
      </c>
      <c r="AO30" s="44">
        <v>3.97</v>
      </c>
      <c r="AP30" s="44">
        <v>3.93</v>
      </c>
      <c r="AQ30" s="44">
        <v>3.89</v>
      </c>
      <c r="AR30" s="44">
        <v>3.86</v>
      </c>
      <c r="AS30" s="44">
        <v>3.83</v>
      </c>
      <c r="AT30" s="44">
        <v>3.81</v>
      </c>
      <c r="AU30" s="44">
        <v>3.78</v>
      </c>
      <c r="AV30" s="44"/>
      <c r="AW30" s="44"/>
      <c r="AX30" s="44"/>
    </row>
    <row r="31" spans="1:50" x14ac:dyDescent="0.2">
      <c r="A31" s="43">
        <v>20</v>
      </c>
      <c r="B31" s="44">
        <v>84.64</v>
      </c>
      <c r="C31" s="44">
        <v>43.1</v>
      </c>
      <c r="D31" s="44">
        <v>29.26</v>
      </c>
      <c r="E31" s="44">
        <v>22.34</v>
      </c>
      <c r="F31" s="44">
        <v>18.2</v>
      </c>
      <c r="G31" s="44">
        <v>15.44</v>
      </c>
      <c r="H31" s="44">
        <v>13.47</v>
      </c>
      <c r="I31" s="44">
        <v>12</v>
      </c>
      <c r="J31" s="44">
        <v>10.85</v>
      </c>
      <c r="K31" s="44">
        <v>9.94</v>
      </c>
      <c r="L31" s="44">
        <v>9.19</v>
      </c>
      <c r="M31" s="44">
        <v>8.57</v>
      </c>
      <c r="N31" s="44">
        <v>8.0500000000000007</v>
      </c>
      <c r="O31" s="44">
        <v>7.6</v>
      </c>
      <c r="P31" s="44">
        <v>7.22</v>
      </c>
      <c r="Q31" s="44">
        <v>6.88</v>
      </c>
      <c r="R31" s="44">
        <v>6.59</v>
      </c>
      <c r="S31" s="44">
        <v>6.33</v>
      </c>
      <c r="T31" s="44">
        <v>6.09</v>
      </c>
      <c r="U31" s="44">
        <v>5.88</v>
      </c>
      <c r="V31" s="44">
        <v>5.7</v>
      </c>
      <c r="W31" s="44">
        <v>5.53</v>
      </c>
      <c r="X31" s="44">
        <v>5.37</v>
      </c>
      <c r="Y31" s="44">
        <v>5.23</v>
      </c>
      <c r="Z31" s="44">
        <v>5.1100000000000003</v>
      </c>
      <c r="AA31" s="44">
        <v>4.99</v>
      </c>
      <c r="AB31" s="44">
        <v>4.88</v>
      </c>
      <c r="AC31" s="44">
        <v>4.78</v>
      </c>
      <c r="AD31" s="44">
        <v>4.6900000000000004</v>
      </c>
      <c r="AE31" s="44">
        <v>4.5999999999999996</v>
      </c>
      <c r="AF31" s="44">
        <v>4.53</v>
      </c>
      <c r="AG31" s="44">
        <v>4.45</v>
      </c>
      <c r="AH31" s="44">
        <v>4.3899999999999997</v>
      </c>
      <c r="AI31" s="44">
        <v>4.32</v>
      </c>
      <c r="AJ31" s="44">
        <v>4.2699999999999996</v>
      </c>
      <c r="AK31" s="44">
        <v>4.21</v>
      </c>
      <c r="AL31" s="44">
        <v>4.16</v>
      </c>
      <c r="AM31" s="44">
        <v>4.12</v>
      </c>
      <c r="AN31" s="44">
        <v>4.07</v>
      </c>
      <c r="AO31" s="44">
        <v>4.03</v>
      </c>
      <c r="AP31" s="44">
        <v>4</v>
      </c>
      <c r="AQ31" s="44">
        <v>3.96</v>
      </c>
      <c r="AR31" s="44">
        <v>3.93</v>
      </c>
      <c r="AS31" s="44">
        <v>3.9</v>
      </c>
      <c r="AT31" s="44">
        <v>3.88</v>
      </c>
      <c r="AU31" s="44"/>
      <c r="AV31" s="44"/>
      <c r="AW31" s="44"/>
      <c r="AX31" s="44"/>
    </row>
    <row r="32" spans="1:50" x14ac:dyDescent="0.2">
      <c r="A32" s="43">
        <v>21</v>
      </c>
      <c r="B32" s="44">
        <v>85.88</v>
      </c>
      <c r="C32" s="44">
        <v>43.73</v>
      </c>
      <c r="D32" s="44">
        <v>29.69</v>
      </c>
      <c r="E32" s="44">
        <v>22.67</v>
      </c>
      <c r="F32" s="44">
        <v>18.47</v>
      </c>
      <c r="G32" s="44">
        <v>15.67</v>
      </c>
      <c r="H32" s="44">
        <v>13.67</v>
      </c>
      <c r="I32" s="44">
        <v>12.17</v>
      </c>
      <c r="J32" s="44">
        <v>11.01</v>
      </c>
      <c r="K32" s="44">
        <v>10.09</v>
      </c>
      <c r="L32" s="44">
        <v>9.33</v>
      </c>
      <c r="M32" s="44">
        <v>8.6999999999999993</v>
      </c>
      <c r="N32" s="44">
        <v>8.17</v>
      </c>
      <c r="O32" s="44">
        <v>7.72</v>
      </c>
      <c r="P32" s="44">
        <v>7.33</v>
      </c>
      <c r="Q32" s="44">
        <v>6.99</v>
      </c>
      <c r="R32" s="44">
        <v>6.69</v>
      </c>
      <c r="S32" s="44">
        <v>6.42</v>
      </c>
      <c r="T32" s="44">
        <v>6.19</v>
      </c>
      <c r="U32" s="44">
        <v>5.97</v>
      </c>
      <c r="V32" s="44">
        <v>5.78</v>
      </c>
      <c r="W32" s="44">
        <v>5.61</v>
      </c>
      <c r="X32" s="44">
        <v>5.46</v>
      </c>
      <c r="Y32" s="44">
        <v>5.31</v>
      </c>
      <c r="Z32" s="44">
        <v>5.18</v>
      </c>
      <c r="AA32" s="44">
        <v>5.0599999999999996</v>
      </c>
      <c r="AB32" s="44">
        <v>4.96</v>
      </c>
      <c r="AC32" s="44">
        <v>4.8499999999999996</v>
      </c>
      <c r="AD32" s="44">
        <v>4.76</v>
      </c>
      <c r="AE32" s="44">
        <v>4.68</v>
      </c>
      <c r="AF32" s="44">
        <v>4.5999999999999996</v>
      </c>
      <c r="AG32" s="44">
        <v>4.5199999999999996</v>
      </c>
      <c r="AH32" s="44">
        <v>4.46</v>
      </c>
      <c r="AI32" s="44">
        <v>4.3899999999999997</v>
      </c>
      <c r="AJ32" s="44">
        <v>4.33</v>
      </c>
      <c r="AK32" s="44">
        <v>4.28</v>
      </c>
      <c r="AL32" s="44">
        <v>4.2300000000000004</v>
      </c>
      <c r="AM32" s="44">
        <v>4.18</v>
      </c>
      <c r="AN32" s="44">
        <v>4.1399999999999997</v>
      </c>
      <c r="AO32" s="44">
        <v>4.0999999999999996</v>
      </c>
      <c r="AP32" s="44">
        <v>4.0599999999999996</v>
      </c>
      <c r="AQ32" s="44">
        <v>4.03</v>
      </c>
      <c r="AR32" s="44">
        <v>4</v>
      </c>
      <c r="AS32" s="44">
        <v>3.97</v>
      </c>
      <c r="AT32" s="44"/>
      <c r="AU32" s="44"/>
      <c r="AV32" s="44"/>
      <c r="AW32" s="44"/>
      <c r="AX32" s="44"/>
    </row>
    <row r="33" spans="1:50" x14ac:dyDescent="0.2">
      <c r="A33" s="43">
        <v>22</v>
      </c>
      <c r="B33" s="44">
        <v>87.14</v>
      </c>
      <c r="C33" s="44">
        <v>44.37</v>
      </c>
      <c r="D33" s="44">
        <v>30.12</v>
      </c>
      <c r="E33" s="44">
        <v>23.01</v>
      </c>
      <c r="F33" s="44">
        <v>18.739999999999998</v>
      </c>
      <c r="G33" s="44">
        <v>15.9</v>
      </c>
      <c r="H33" s="44">
        <v>13.87</v>
      </c>
      <c r="I33" s="44">
        <v>12.35</v>
      </c>
      <c r="J33" s="44">
        <v>11.18</v>
      </c>
      <c r="K33" s="44">
        <v>10.24</v>
      </c>
      <c r="L33" s="44">
        <v>9.4700000000000006</v>
      </c>
      <c r="M33" s="44">
        <v>8.83</v>
      </c>
      <c r="N33" s="44">
        <v>8.2899999999999991</v>
      </c>
      <c r="O33" s="44">
        <v>7.83</v>
      </c>
      <c r="P33" s="44">
        <v>7.44</v>
      </c>
      <c r="Q33" s="44">
        <v>7.09</v>
      </c>
      <c r="R33" s="44">
        <v>6.79</v>
      </c>
      <c r="S33" s="44">
        <v>6.52</v>
      </c>
      <c r="T33" s="44">
        <v>6.28</v>
      </c>
      <c r="U33" s="44">
        <v>6.06</v>
      </c>
      <c r="V33" s="44">
        <v>5.87</v>
      </c>
      <c r="W33" s="44">
        <v>5.7</v>
      </c>
      <c r="X33" s="44">
        <v>5.54</v>
      </c>
      <c r="Y33" s="44">
        <v>5.39</v>
      </c>
      <c r="Z33" s="44">
        <v>5.26</v>
      </c>
      <c r="AA33" s="44">
        <v>5.14</v>
      </c>
      <c r="AB33" s="44">
        <v>5.03</v>
      </c>
      <c r="AC33" s="44">
        <v>4.93</v>
      </c>
      <c r="AD33" s="44">
        <v>4.84</v>
      </c>
      <c r="AE33" s="44">
        <v>4.75</v>
      </c>
      <c r="AF33" s="44">
        <v>4.67</v>
      </c>
      <c r="AG33" s="44">
        <v>4.5999999999999996</v>
      </c>
      <c r="AH33" s="44">
        <v>4.53</v>
      </c>
      <c r="AI33" s="44">
        <v>4.46</v>
      </c>
      <c r="AJ33" s="44">
        <v>4.41</v>
      </c>
      <c r="AK33" s="44">
        <v>4.3499999999999996</v>
      </c>
      <c r="AL33" s="44">
        <v>4.3</v>
      </c>
      <c r="AM33" s="44">
        <v>4.25</v>
      </c>
      <c r="AN33" s="44">
        <v>4.21</v>
      </c>
      <c r="AO33" s="44">
        <v>4.17</v>
      </c>
      <c r="AP33" s="44">
        <v>4.1399999999999997</v>
      </c>
      <c r="AQ33" s="44">
        <v>4.0999999999999996</v>
      </c>
      <c r="AR33" s="44">
        <v>4.07</v>
      </c>
      <c r="AS33" s="44"/>
      <c r="AT33" s="44"/>
      <c r="AU33" s="44"/>
      <c r="AV33" s="44"/>
      <c r="AW33" s="44"/>
      <c r="AX33" s="44"/>
    </row>
    <row r="34" spans="1:50" x14ac:dyDescent="0.2">
      <c r="A34" s="43">
        <v>23</v>
      </c>
      <c r="B34" s="44">
        <v>88.4</v>
      </c>
      <c r="C34" s="44">
        <v>45.02</v>
      </c>
      <c r="D34" s="44">
        <v>30.56</v>
      </c>
      <c r="E34" s="44">
        <v>23.34</v>
      </c>
      <c r="F34" s="44">
        <v>19.010000000000002</v>
      </c>
      <c r="G34" s="44">
        <v>16.13</v>
      </c>
      <c r="H34" s="44">
        <v>14.07</v>
      </c>
      <c r="I34" s="44">
        <v>12.53</v>
      </c>
      <c r="J34" s="44">
        <v>11.34</v>
      </c>
      <c r="K34" s="44">
        <v>10.39</v>
      </c>
      <c r="L34" s="44">
        <v>9.61</v>
      </c>
      <c r="M34" s="44">
        <v>8.9600000000000009</v>
      </c>
      <c r="N34" s="44">
        <v>8.42</v>
      </c>
      <c r="O34" s="44">
        <v>7.95</v>
      </c>
      <c r="P34" s="44">
        <v>7.55</v>
      </c>
      <c r="Q34" s="44">
        <v>7.2</v>
      </c>
      <c r="R34" s="44">
        <v>6.89</v>
      </c>
      <c r="S34" s="44">
        <v>6.62</v>
      </c>
      <c r="T34" s="44">
        <v>6.37</v>
      </c>
      <c r="U34" s="44">
        <v>6.16</v>
      </c>
      <c r="V34" s="44">
        <v>5.96</v>
      </c>
      <c r="W34" s="44">
        <v>5.78</v>
      </c>
      <c r="X34" s="44">
        <v>5.62</v>
      </c>
      <c r="Y34" s="44">
        <v>5.48</v>
      </c>
      <c r="Z34" s="44">
        <v>5.34</v>
      </c>
      <c r="AA34" s="44">
        <v>5.22</v>
      </c>
      <c r="AB34" s="44">
        <v>5.1100000000000003</v>
      </c>
      <c r="AC34" s="44">
        <v>5.01</v>
      </c>
      <c r="AD34" s="44">
        <v>4.91</v>
      </c>
      <c r="AE34" s="44">
        <v>4.82</v>
      </c>
      <c r="AF34" s="44">
        <v>4.74</v>
      </c>
      <c r="AG34" s="44">
        <v>4.67</v>
      </c>
      <c r="AH34" s="44">
        <v>4.5999999999999996</v>
      </c>
      <c r="AI34" s="44">
        <v>4.54</v>
      </c>
      <c r="AJ34" s="44">
        <v>4.4800000000000004</v>
      </c>
      <c r="AK34" s="44">
        <v>4.42</v>
      </c>
      <c r="AL34" s="44">
        <v>4.37</v>
      </c>
      <c r="AM34" s="44">
        <v>4.33</v>
      </c>
      <c r="AN34" s="44">
        <v>4.28</v>
      </c>
      <c r="AO34" s="44">
        <v>4.25</v>
      </c>
      <c r="AP34" s="44">
        <v>4.21</v>
      </c>
      <c r="AQ34" s="44">
        <v>4.18</v>
      </c>
      <c r="AR34" s="44"/>
      <c r="AS34" s="44"/>
      <c r="AT34" s="44"/>
      <c r="AU34" s="44"/>
      <c r="AV34" s="44"/>
      <c r="AW34" s="44"/>
      <c r="AX34" s="44"/>
    </row>
    <row r="35" spans="1:50" x14ac:dyDescent="0.2">
      <c r="A35" s="43">
        <v>24</v>
      </c>
      <c r="B35" s="44">
        <v>89.67</v>
      </c>
      <c r="C35" s="44">
        <v>45.67</v>
      </c>
      <c r="D35" s="44">
        <v>31</v>
      </c>
      <c r="E35" s="44">
        <v>23.68</v>
      </c>
      <c r="F35" s="44">
        <v>19.29</v>
      </c>
      <c r="G35" s="44">
        <v>16.36</v>
      </c>
      <c r="H35" s="44">
        <v>14.28</v>
      </c>
      <c r="I35" s="44">
        <v>12.72</v>
      </c>
      <c r="J35" s="44">
        <v>11.51</v>
      </c>
      <c r="K35" s="44">
        <v>10.54</v>
      </c>
      <c r="L35" s="44">
        <v>9.75</v>
      </c>
      <c r="M35" s="44">
        <v>9.09</v>
      </c>
      <c r="N35" s="44">
        <v>8.5399999999999991</v>
      </c>
      <c r="O35" s="44">
        <v>8.07</v>
      </c>
      <c r="P35" s="44">
        <v>7.66</v>
      </c>
      <c r="Q35" s="44">
        <v>7.3</v>
      </c>
      <c r="R35" s="44">
        <v>6.99</v>
      </c>
      <c r="S35" s="44">
        <v>6.71</v>
      </c>
      <c r="T35" s="44">
        <v>6.47</v>
      </c>
      <c r="U35" s="44">
        <v>6.25</v>
      </c>
      <c r="V35" s="44">
        <v>6.05</v>
      </c>
      <c r="W35" s="44">
        <v>5.87</v>
      </c>
      <c r="X35" s="44">
        <v>5.71</v>
      </c>
      <c r="Y35" s="44">
        <v>5.56</v>
      </c>
      <c r="Z35" s="44">
        <v>5.42</v>
      </c>
      <c r="AA35" s="44">
        <v>5.3</v>
      </c>
      <c r="AB35" s="44">
        <v>5.19</v>
      </c>
      <c r="AC35" s="44">
        <v>5.08</v>
      </c>
      <c r="AD35" s="44">
        <v>4.99</v>
      </c>
      <c r="AE35" s="44">
        <v>4.9000000000000004</v>
      </c>
      <c r="AF35" s="44">
        <v>4.82</v>
      </c>
      <c r="AG35" s="44">
        <v>4.74</v>
      </c>
      <c r="AH35" s="44">
        <v>4.67</v>
      </c>
      <c r="AI35" s="44">
        <v>4.6100000000000003</v>
      </c>
      <c r="AJ35" s="44">
        <v>4.55</v>
      </c>
      <c r="AK35" s="44">
        <v>4.5</v>
      </c>
      <c r="AL35" s="44">
        <v>4.45</v>
      </c>
      <c r="AM35" s="44">
        <v>4.4000000000000004</v>
      </c>
      <c r="AN35" s="44">
        <v>4.3600000000000003</v>
      </c>
      <c r="AO35" s="44">
        <v>4.32</v>
      </c>
      <c r="AP35" s="44">
        <v>4.29</v>
      </c>
      <c r="AQ35" s="44"/>
      <c r="AR35" s="44"/>
      <c r="AS35" s="44"/>
      <c r="AT35" s="44"/>
      <c r="AU35" s="44"/>
      <c r="AV35" s="44"/>
      <c r="AW35" s="44"/>
      <c r="AX35" s="44"/>
    </row>
    <row r="36" spans="1:50" x14ac:dyDescent="0.2">
      <c r="A36" s="43">
        <v>25</v>
      </c>
      <c r="B36" s="44">
        <v>90.96</v>
      </c>
      <c r="C36" s="44">
        <v>46.32</v>
      </c>
      <c r="D36" s="44">
        <v>31.45</v>
      </c>
      <c r="E36" s="44">
        <v>24.02</v>
      </c>
      <c r="F36" s="44">
        <v>19.57</v>
      </c>
      <c r="G36" s="44">
        <v>16.600000000000001</v>
      </c>
      <c r="H36" s="44">
        <v>14.48</v>
      </c>
      <c r="I36" s="44">
        <v>12.9</v>
      </c>
      <c r="J36" s="44">
        <v>11.67</v>
      </c>
      <c r="K36" s="44">
        <v>10.69</v>
      </c>
      <c r="L36" s="44">
        <v>9.89</v>
      </c>
      <c r="M36" s="44">
        <v>9.23</v>
      </c>
      <c r="N36" s="44">
        <v>8.66</v>
      </c>
      <c r="O36" s="44">
        <v>8.19</v>
      </c>
      <c r="P36" s="44">
        <v>7.77</v>
      </c>
      <c r="Q36" s="44">
        <v>7.41</v>
      </c>
      <c r="R36" s="44">
        <v>7.09</v>
      </c>
      <c r="S36" s="44">
        <v>6.81</v>
      </c>
      <c r="T36" s="44">
        <v>6.56</v>
      </c>
      <c r="U36" s="44">
        <v>6.34</v>
      </c>
      <c r="V36" s="44">
        <v>6.14</v>
      </c>
      <c r="W36" s="44">
        <v>5.96</v>
      </c>
      <c r="X36" s="44">
        <v>5.79</v>
      </c>
      <c r="Y36" s="44">
        <v>5.64</v>
      </c>
      <c r="Z36" s="44">
        <v>5.51</v>
      </c>
      <c r="AA36" s="44">
        <v>5.38</v>
      </c>
      <c r="AB36" s="44">
        <v>5.27</v>
      </c>
      <c r="AC36" s="44">
        <v>5.16</v>
      </c>
      <c r="AD36" s="44">
        <v>5.07</v>
      </c>
      <c r="AE36" s="44">
        <v>4.9800000000000004</v>
      </c>
      <c r="AF36" s="44">
        <v>4.9000000000000004</v>
      </c>
      <c r="AG36" s="44">
        <v>4.82</v>
      </c>
      <c r="AH36" s="44">
        <v>4.75</v>
      </c>
      <c r="AI36" s="44">
        <v>4.6900000000000004</v>
      </c>
      <c r="AJ36" s="44">
        <v>4.63</v>
      </c>
      <c r="AK36" s="44">
        <v>4.57</v>
      </c>
      <c r="AL36" s="44">
        <v>4.5199999999999996</v>
      </c>
      <c r="AM36" s="44">
        <v>4.4800000000000004</v>
      </c>
      <c r="AN36" s="44">
        <v>4.4400000000000004</v>
      </c>
      <c r="AO36" s="44">
        <v>4.4000000000000004</v>
      </c>
      <c r="AP36" s="44"/>
      <c r="AQ36" s="44"/>
      <c r="AR36" s="44"/>
      <c r="AS36" s="44"/>
      <c r="AT36" s="44"/>
      <c r="AU36" s="44"/>
      <c r="AV36" s="44"/>
      <c r="AW36" s="44"/>
      <c r="AX36" s="44"/>
    </row>
    <row r="37" spans="1:50" x14ac:dyDescent="0.2">
      <c r="A37" s="43">
        <v>26</v>
      </c>
      <c r="B37" s="44">
        <v>92.26</v>
      </c>
      <c r="C37" s="44">
        <v>46.99</v>
      </c>
      <c r="D37" s="44">
        <v>31.9</v>
      </c>
      <c r="E37" s="44">
        <v>24.37</v>
      </c>
      <c r="F37" s="44">
        <v>19.850000000000001</v>
      </c>
      <c r="G37" s="44">
        <v>16.84</v>
      </c>
      <c r="H37" s="44">
        <v>14.69</v>
      </c>
      <c r="I37" s="44">
        <v>13.09</v>
      </c>
      <c r="J37" s="44">
        <v>11.84</v>
      </c>
      <c r="K37" s="44">
        <v>10.85</v>
      </c>
      <c r="L37" s="44">
        <v>10.039999999999999</v>
      </c>
      <c r="M37" s="44">
        <v>9.36</v>
      </c>
      <c r="N37" s="44">
        <v>8.7899999999999991</v>
      </c>
      <c r="O37" s="44">
        <v>8.31</v>
      </c>
      <c r="P37" s="44">
        <v>7.89</v>
      </c>
      <c r="Q37" s="44">
        <v>7.52</v>
      </c>
      <c r="R37" s="44">
        <v>7.2</v>
      </c>
      <c r="S37" s="44">
        <v>6.92</v>
      </c>
      <c r="T37" s="44">
        <v>6.66</v>
      </c>
      <c r="U37" s="44">
        <v>6.44</v>
      </c>
      <c r="V37" s="44">
        <v>6.23</v>
      </c>
      <c r="W37" s="44">
        <v>6.05</v>
      </c>
      <c r="X37" s="44">
        <v>5.88</v>
      </c>
      <c r="Y37" s="44">
        <v>5.73</v>
      </c>
      <c r="Z37" s="44">
        <v>5.59</v>
      </c>
      <c r="AA37" s="44">
        <v>5.47</v>
      </c>
      <c r="AB37" s="44">
        <v>5.35</v>
      </c>
      <c r="AC37" s="44">
        <v>5.24</v>
      </c>
      <c r="AD37" s="44">
        <v>5.15</v>
      </c>
      <c r="AE37" s="44">
        <v>5.0599999999999996</v>
      </c>
      <c r="AF37" s="44">
        <v>4.9800000000000004</v>
      </c>
      <c r="AG37" s="44">
        <v>4.9000000000000004</v>
      </c>
      <c r="AH37" s="44">
        <v>4.83</v>
      </c>
      <c r="AI37" s="44">
        <v>4.7699999999999996</v>
      </c>
      <c r="AJ37" s="44">
        <v>4.71</v>
      </c>
      <c r="AK37" s="44">
        <v>4.6500000000000004</v>
      </c>
      <c r="AL37" s="44">
        <v>4.5999999999999996</v>
      </c>
      <c r="AM37" s="44">
        <v>4.5599999999999996</v>
      </c>
      <c r="AN37" s="44">
        <v>4.5199999999999996</v>
      </c>
      <c r="AO37" s="44"/>
      <c r="AP37" s="44"/>
      <c r="AQ37" s="44"/>
      <c r="AR37" s="44"/>
      <c r="AS37" s="44"/>
      <c r="AT37" s="44"/>
      <c r="AU37" s="44"/>
      <c r="AV37" s="44"/>
      <c r="AW37" s="44"/>
      <c r="AX37" s="44"/>
    </row>
    <row r="38" spans="1:50" x14ac:dyDescent="0.2">
      <c r="A38" s="43">
        <v>27</v>
      </c>
      <c r="B38" s="44">
        <v>93.58</v>
      </c>
      <c r="C38" s="44">
        <v>47.66</v>
      </c>
      <c r="D38" s="44">
        <v>32.36</v>
      </c>
      <c r="E38" s="44">
        <v>24.71</v>
      </c>
      <c r="F38" s="44">
        <v>20.13</v>
      </c>
      <c r="G38" s="44">
        <v>17.079999999999998</v>
      </c>
      <c r="H38" s="44">
        <v>14.91</v>
      </c>
      <c r="I38" s="44">
        <v>13.28</v>
      </c>
      <c r="J38" s="44">
        <v>12.01</v>
      </c>
      <c r="K38" s="44">
        <v>11.01</v>
      </c>
      <c r="L38" s="44">
        <v>10.18</v>
      </c>
      <c r="M38" s="44">
        <v>9.5</v>
      </c>
      <c r="N38" s="44">
        <v>8.92</v>
      </c>
      <c r="O38" s="44">
        <v>8.43</v>
      </c>
      <c r="P38" s="44">
        <v>8</v>
      </c>
      <c r="Q38" s="44">
        <v>7.63</v>
      </c>
      <c r="R38" s="44">
        <v>7.31</v>
      </c>
      <c r="S38" s="44">
        <v>7.02</v>
      </c>
      <c r="T38" s="44">
        <v>6.76</v>
      </c>
      <c r="U38" s="44">
        <v>6.53</v>
      </c>
      <c r="V38" s="44">
        <v>6.33</v>
      </c>
      <c r="W38" s="44">
        <v>6.14</v>
      </c>
      <c r="X38" s="44">
        <v>5.97</v>
      </c>
      <c r="Y38" s="44">
        <v>5.82</v>
      </c>
      <c r="Z38" s="44">
        <v>5.68</v>
      </c>
      <c r="AA38" s="44">
        <v>5.55</v>
      </c>
      <c r="AB38" s="44">
        <v>5.43</v>
      </c>
      <c r="AC38" s="44">
        <v>5.33</v>
      </c>
      <c r="AD38" s="44">
        <v>5.23</v>
      </c>
      <c r="AE38" s="44">
        <v>5.14</v>
      </c>
      <c r="AF38" s="44">
        <v>5.0599999999999996</v>
      </c>
      <c r="AG38" s="44">
        <v>4.9800000000000004</v>
      </c>
      <c r="AH38" s="44">
        <v>4.91</v>
      </c>
      <c r="AI38" s="44">
        <v>4.8499999999999996</v>
      </c>
      <c r="AJ38" s="44">
        <v>4.79</v>
      </c>
      <c r="AK38" s="44">
        <v>4.74</v>
      </c>
      <c r="AL38" s="44">
        <v>4.6900000000000004</v>
      </c>
      <c r="AM38" s="44">
        <v>4.6399999999999997</v>
      </c>
      <c r="AN38" s="44"/>
      <c r="AO38" s="44"/>
      <c r="AP38" s="44"/>
      <c r="AQ38" s="44"/>
      <c r="AR38" s="44"/>
      <c r="AS38" s="44"/>
      <c r="AT38" s="44"/>
      <c r="AU38" s="44"/>
      <c r="AV38" s="44"/>
      <c r="AW38" s="44"/>
      <c r="AX38" s="44"/>
    </row>
    <row r="39" spans="1:50" x14ac:dyDescent="0.2">
      <c r="A39" s="43">
        <v>28</v>
      </c>
      <c r="B39" s="44">
        <v>94.9</v>
      </c>
      <c r="C39" s="44">
        <v>48.33</v>
      </c>
      <c r="D39" s="44">
        <v>32.82</v>
      </c>
      <c r="E39" s="44">
        <v>25.07</v>
      </c>
      <c r="F39" s="44">
        <v>20.420000000000002</v>
      </c>
      <c r="G39" s="44">
        <v>17.329999999999998</v>
      </c>
      <c r="H39" s="44">
        <v>15.12</v>
      </c>
      <c r="I39" s="44">
        <v>13.47</v>
      </c>
      <c r="J39" s="44">
        <v>12.19</v>
      </c>
      <c r="K39" s="44">
        <v>11.16</v>
      </c>
      <c r="L39" s="44">
        <v>10.33</v>
      </c>
      <c r="M39" s="44">
        <v>9.64</v>
      </c>
      <c r="N39" s="44">
        <v>9.0500000000000007</v>
      </c>
      <c r="O39" s="44">
        <v>8.5500000000000007</v>
      </c>
      <c r="P39" s="44">
        <v>8.1199999999999992</v>
      </c>
      <c r="Q39" s="44">
        <v>7.74</v>
      </c>
      <c r="R39" s="44">
        <v>7.41</v>
      </c>
      <c r="S39" s="44">
        <v>7.12</v>
      </c>
      <c r="T39" s="44">
        <v>6.86</v>
      </c>
      <c r="U39" s="44">
        <v>6.63</v>
      </c>
      <c r="V39" s="44">
        <v>6.42</v>
      </c>
      <c r="W39" s="44">
        <v>6.23</v>
      </c>
      <c r="X39" s="44">
        <v>6.06</v>
      </c>
      <c r="Y39" s="44">
        <v>5.91</v>
      </c>
      <c r="Z39" s="44">
        <v>5.77</v>
      </c>
      <c r="AA39" s="44">
        <v>5.64</v>
      </c>
      <c r="AB39" s="44">
        <v>5.52</v>
      </c>
      <c r="AC39" s="44">
        <v>5.41</v>
      </c>
      <c r="AD39" s="44">
        <v>5.31</v>
      </c>
      <c r="AE39" s="44">
        <v>5.23</v>
      </c>
      <c r="AF39" s="44">
        <v>5.14</v>
      </c>
      <c r="AG39" s="44">
        <v>5.07</v>
      </c>
      <c r="AH39" s="44">
        <v>5</v>
      </c>
      <c r="AI39" s="44">
        <v>4.93</v>
      </c>
      <c r="AJ39" s="44">
        <v>4.88</v>
      </c>
      <c r="AK39" s="44">
        <v>4.82</v>
      </c>
      <c r="AL39" s="44">
        <v>4.7699999999999996</v>
      </c>
      <c r="AM39" s="44"/>
      <c r="AN39" s="44"/>
      <c r="AO39" s="44"/>
      <c r="AP39" s="44"/>
      <c r="AQ39" s="44"/>
      <c r="AR39" s="44"/>
      <c r="AS39" s="44"/>
      <c r="AT39" s="44"/>
      <c r="AU39" s="44"/>
      <c r="AV39" s="44"/>
      <c r="AW39" s="44"/>
      <c r="AX39" s="44"/>
    </row>
    <row r="40" spans="1:50" x14ac:dyDescent="0.2">
      <c r="A40" s="43">
        <v>29</v>
      </c>
      <c r="B40" s="44">
        <v>96.25</v>
      </c>
      <c r="C40" s="44">
        <v>49.02</v>
      </c>
      <c r="D40" s="44">
        <v>33.29</v>
      </c>
      <c r="E40" s="44">
        <v>25.43</v>
      </c>
      <c r="F40" s="44">
        <v>20.71</v>
      </c>
      <c r="G40" s="44">
        <v>17.579999999999998</v>
      </c>
      <c r="H40" s="44">
        <v>15.34</v>
      </c>
      <c r="I40" s="44">
        <v>13.66</v>
      </c>
      <c r="J40" s="44">
        <v>12.36</v>
      </c>
      <c r="K40" s="44">
        <v>11.33</v>
      </c>
      <c r="L40" s="44">
        <v>10.48</v>
      </c>
      <c r="M40" s="44">
        <v>9.7799999999999994</v>
      </c>
      <c r="N40" s="44">
        <v>9.18</v>
      </c>
      <c r="O40" s="44">
        <v>8.68</v>
      </c>
      <c r="P40" s="44">
        <v>8.24</v>
      </c>
      <c r="Q40" s="44">
        <v>7.86</v>
      </c>
      <c r="R40" s="44">
        <v>7.52</v>
      </c>
      <c r="S40" s="44">
        <v>7.23</v>
      </c>
      <c r="T40" s="44">
        <v>6.97</v>
      </c>
      <c r="U40" s="44">
        <v>6.73</v>
      </c>
      <c r="V40" s="44">
        <v>6.52</v>
      </c>
      <c r="W40" s="44">
        <v>6.33</v>
      </c>
      <c r="X40" s="44">
        <v>6.16</v>
      </c>
      <c r="Y40" s="44">
        <v>6</v>
      </c>
      <c r="Z40" s="44">
        <v>5.86</v>
      </c>
      <c r="AA40" s="44">
        <v>5.73</v>
      </c>
      <c r="AB40" s="44">
        <v>5.61</v>
      </c>
      <c r="AC40" s="44">
        <v>5.5</v>
      </c>
      <c r="AD40" s="44">
        <v>5.4</v>
      </c>
      <c r="AE40" s="44">
        <v>5.31</v>
      </c>
      <c r="AF40" s="44">
        <v>5.23</v>
      </c>
      <c r="AG40" s="44">
        <v>5.16</v>
      </c>
      <c r="AH40" s="44">
        <v>5.09</v>
      </c>
      <c r="AI40" s="44">
        <v>5.0199999999999996</v>
      </c>
      <c r="AJ40" s="44">
        <v>4.96</v>
      </c>
      <c r="AK40" s="44">
        <v>4.91</v>
      </c>
      <c r="AL40" s="44"/>
      <c r="AM40" s="44"/>
      <c r="AN40" s="44"/>
      <c r="AO40" s="44"/>
      <c r="AP40" s="44"/>
      <c r="AQ40" s="44"/>
      <c r="AR40" s="44"/>
      <c r="AS40" s="44"/>
      <c r="AT40" s="44"/>
      <c r="AU40" s="44"/>
      <c r="AV40" s="44"/>
      <c r="AW40" s="44"/>
      <c r="AX40" s="44"/>
    </row>
    <row r="41" spans="1:50" x14ac:dyDescent="0.2">
      <c r="A41" s="43">
        <v>30</v>
      </c>
      <c r="B41" s="44">
        <v>97.62</v>
      </c>
      <c r="C41" s="44">
        <v>49.72</v>
      </c>
      <c r="D41" s="44">
        <v>33.76</v>
      </c>
      <c r="E41" s="44">
        <v>25.79</v>
      </c>
      <c r="F41" s="44">
        <v>21.01</v>
      </c>
      <c r="G41" s="44">
        <v>17.829999999999998</v>
      </c>
      <c r="H41" s="44">
        <v>15.56</v>
      </c>
      <c r="I41" s="44">
        <v>13.86</v>
      </c>
      <c r="J41" s="44">
        <v>12.54</v>
      </c>
      <c r="K41" s="44">
        <v>11.49</v>
      </c>
      <c r="L41" s="44">
        <v>10.63</v>
      </c>
      <c r="M41" s="44">
        <v>9.92</v>
      </c>
      <c r="N41" s="44">
        <v>9.32</v>
      </c>
      <c r="O41" s="44">
        <v>8.8000000000000007</v>
      </c>
      <c r="P41" s="44">
        <v>8.36</v>
      </c>
      <c r="Q41" s="44">
        <v>7.98</v>
      </c>
      <c r="R41" s="44">
        <v>7.64</v>
      </c>
      <c r="S41" s="44">
        <v>7.34</v>
      </c>
      <c r="T41" s="44">
        <v>7.07</v>
      </c>
      <c r="U41" s="44">
        <v>6.83</v>
      </c>
      <c r="V41" s="44">
        <v>6.62</v>
      </c>
      <c r="W41" s="44">
        <v>6.43</v>
      </c>
      <c r="X41" s="44">
        <v>6.25</v>
      </c>
      <c r="Y41" s="44">
        <v>6.09</v>
      </c>
      <c r="Z41" s="44">
        <v>5.95</v>
      </c>
      <c r="AA41" s="44">
        <v>5.82</v>
      </c>
      <c r="AB41" s="44">
        <v>5.7</v>
      </c>
      <c r="AC41" s="44">
        <v>5.59</v>
      </c>
      <c r="AD41" s="44">
        <v>5.49</v>
      </c>
      <c r="AE41" s="44">
        <v>5.4</v>
      </c>
      <c r="AF41" s="44">
        <v>5.32</v>
      </c>
      <c r="AG41" s="44">
        <v>5.25</v>
      </c>
      <c r="AH41" s="44">
        <v>5.18</v>
      </c>
      <c r="AI41" s="44">
        <v>5.1100000000000003</v>
      </c>
      <c r="AJ41" s="44">
        <v>5.0599999999999996</v>
      </c>
      <c r="AK41" s="44"/>
      <c r="AL41" s="44"/>
      <c r="AM41" s="44"/>
      <c r="AN41" s="44"/>
      <c r="AO41" s="44"/>
      <c r="AP41" s="44"/>
      <c r="AQ41" s="44"/>
      <c r="AR41" s="44"/>
      <c r="AS41" s="44"/>
      <c r="AT41" s="44"/>
      <c r="AU41" s="44"/>
      <c r="AV41" s="44"/>
      <c r="AW41" s="44"/>
      <c r="AX41" s="44"/>
    </row>
    <row r="42" spans="1:50" x14ac:dyDescent="0.2">
      <c r="A42" s="43">
        <v>31</v>
      </c>
      <c r="B42" s="44">
        <v>99</v>
      </c>
      <c r="C42" s="44">
        <v>50.42</v>
      </c>
      <c r="D42" s="44">
        <v>34.24</v>
      </c>
      <c r="E42" s="44">
        <v>26.16</v>
      </c>
      <c r="F42" s="44">
        <v>21.31</v>
      </c>
      <c r="G42" s="44">
        <v>18.09</v>
      </c>
      <c r="H42" s="44">
        <v>15.78</v>
      </c>
      <c r="I42" s="44">
        <v>14.06</v>
      </c>
      <c r="J42" s="44">
        <v>12.73</v>
      </c>
      <c r="K42" s="44">
        <v>11.66</v>
      </c>
      <c r="L42" s="44">
        <v>10.79</v>
      </c>
      <c r="M42" s="44">
        <v>10.06</v>
      </c>
      <c r="N42" s="44">
        <v>9.4499999999999993</v>
      </c>
      <c r="O42" s="44">
        <v>8.93</v>
      </c>
      <c r="P42" s="44">
        <v>8.48</v>
      </c>
      <c r="Q42" s="44">
        <v>8.09</v>
      </c>
      <c r="R42" s="44">
        <v>7.75</v>
      </c>
      <c r="S42" s="44">
        <v>7.45</v>
      </c>
      <c r="T42" s="44">
        <v>7.18</v>
      </c>
      <c r="U42" s="44">
        <v>6.94</v>
      </c>
      <c r="V42" s="44">
        <v>6.72</v>
      </c>
      <c r="W42" s="44">
        <v>6.53</v>
      </c>
      <c r="X42" s="44">
        <v>6.35</v>
      </c>
      <c r="Y42" s="44">
        <v>6.19</v>
      </c>
      <c r="Z42" s="44">
        <v>6.05</v>
      </c>
      <c r="AA42" s="44">
        <v>5.92</v>
      </c>
      <c r="AB42" s="44">
        <v>5.8</v>
      </c>
      <c r="AC42" s="44">
        <v>5.69</v>
      </c>
      <c r="AD42" s="44">
        <v>5.59</v>
      </c>
      <c r="AE42" s="44">
        <v>5.5</v>
      </c>
      <c r="AF42" s="44">
        <v>5.42</v>
      </c>
      <c r="AG42" s="44">
        <v>5.34</v>
      </c>
      <c r="AH42" s="44">
        <v>5.27</v>
      </c>
      <c r="AI42" s="44">
        <v>5.21</v>
      </c>
      <c r="AJ42" s="44"/>
      <c r="AK42" s="44"/>
      <c r="AL42" s="44"/>
      <c r="AM42" s="44"/>
      <c r="AN42" s="44"/>
      <c r="AO42" s="44"/>
      <c r="AP42" s="44"/>
      <c r="AQ42" s="44"/>
      <c r="AR42" s="44"/>
      <c r="AS42" s="44"/>
      <c r="AT42" s="44"/>
      <c r="AU42" s="44"/>
      <c r="AV42" s="44"/>
      <c r="AW42" s="44"/>
      <c r="AX42" s="44"/>
    </row>
    <row r="43" spans="1:50" x14ac:dyDescent="0.2">
      <c r="A43" s="43">
        <v>32</v>
      </c>
      <c r="B43" s="44">
        <v>100.39</v>
      </c>
      <c r="C43" s="44">
        <v>51.14</v>
      </c>
      <c r="D43" s="44">
        <v>34.729999999999997</v>
      </c>
      <c r="E43" s="44">
        <v>26.53</v>
      </c>
      <c r="F43" s="44">
        <v>21.62</v>
      </c>
      <c r="G43" s="44">
        <v>18.34</v>
      </c>
      <c r="H43" s="44">
        <v>16.010000000000002</v>
      </c>
      <c r="I43" s="44">
        <v>14.26</v>
      </c>
      <c r="J43" s="44">
        <v>12.91</v>
      </c>
      <c r="K43" s="44">
        <v>11.83</v>
      </c>
      <c r="L43" s="44">
        <v>10.94</v>
      </c>
      <c r="M43" s="44">
        <v>10.210000000000001</v>
      </c>
      <c r="N43" s="44">
        <v>9.59</v>
      </c>
      <c r="O43" s="44">
        <v>9.07</v>
      </c>
      <c r="P43" s="44">
        <v>8.61</v>
      </c>
      <c r="Q43" s="44">
        <v>8.2100000000000009</v>
      </c>
      <c r="R43" s="44">
        <v>7.87</v>
      </c>
      <c r="S43" s="44">
        <v>7.56</v>
      </c>
      <c r="T43" s="44">
        <v>7.29</v>
      </c>
      <c r="U43" s="44">
        <v>7.04</v>
      </c>
      <c r="V43" s="44">
        <v>6.82</v>
      </c>
      <c r="W43" s="44">
        <v>6.63</v>
      </c>
      <c r="X43" s="44">
        <v>6.45</v>
      </c>
      <c r="Y43" s="44">
        <v>6.29</v>
      </c>
      <c r="Z43" s="44">
        <v>6.15</v>
      </c>
      <c r="AA43" s="44">
        <v>6.01</v>
      </c>
      <c r="AB43" s="44">
        <v>5.9</v>
      </c>
      <c r="AC43" s="44">
        <v>5.79</v>
      </c>
      <c r="AD43" s="44">
        <v>5.69</v>
      </c>
      <c r="AE43" s="44">
        <v>5.6</v>
      </c>
      <c r="AF43" s="44">
        <v>5.52</v>
      </c>
      <c r="AG43" s="44">
        <v>5.44</v>
      </c>
      <c r="AH43" s="44">
        <v>5.37</v>
      </c>
      <c r="AI43" s="44"/>
      <c r="AJ43" s="44"/>
      <c r="AK43" s="44"/>
      <c r="AL43" s="44"/>
      <c r="AM43" s="44"/>
      <c r="AN43" s="44"/>
      <c r="AO43" s="44"/>
      <c r="AP43" s="44"/>
      <c r="AQ43" s="44"/>
      <c r="AR43" s="44"/>
      <c r="AS43" s="44"/>
      <c r="AT43" s="44"/>
      <c r="AU43" s="44"/>
      <c r="AV43" s="44"/>
      <c r="AW43" s="44"/>
      <c r="AX43" s="44"/>
    </row>
    <row r="44" spans="1:50" x14ac:dyDescent="0.2">
      <c r="A44" s="43">
        <v>33</v>
      </c>
      <c r="B44" s="44">
        <v>101.8</v>
      </c>
      <c r="C44" s="44">
        <v>51.85</v>
      </c>
      <c r="D44" s="44">
        <v>35.22</v>
      </c>
      <c r="E44" s="44">
        <v>26.9</v>
      </c>
      <c r="F44" s="44">
        <v>21.92</v>
      </c>
      <c r="G44" s="44">
        <v>18.600000000000001</v>
      </c>
      <c r="H44" s="44">
        <v>16.239999999999998</v>
      </c>
      <c r="I44" s="44">
        <v>14.47</v>
      </c>
      <c r="J44" s="44">
        <v>13.09</v>
      </c>
      <c r="K44" s="44">
        <v>12</v>
      </c>
      <c r="L44" s="44">
        <v>11.1</v>
      </c>
      <c r="M44" s="44">
        <v>10.36</v>
      </c>
      <c r="N44" s="44">
        <v>9.73</v>
      </c>
      <c r="O44" s="44">
        <v>9.1999999999999993</v>
      </c>
      <c r="P44" s="44">
        <v>8.74</v>
      </c>
      <c r="Q44" s="44">
        <v>8.34</v>
      </c>
      <c r="R44" s="44">
        <v>7.98</v>
      </c>
      <c r="S44" s="44">
        <v>7.67</v>
      </c>
      <c r="T44" s="44">
        <v>7.4</v>
      </c>
      <c r="U44" s="44">
        <v>7.15</v>
      </c>
      <c r="V44" s="44">
        <v>6.93</v>
      </c>
      <c r="W44" s="44">
        <v>6.73</v>
      </c>
      <c r="X44" s="44">
        <v>6.56</v>
      </c>
      <c r="Y44" s="44">
        <v>6.39</v>
      </c>
      <c r="Z44" s="44">
        <v>6.25</v>
      </c>
      <c r="AA44" s="44">
        <v>6.12</v>
      </c>
      <c r="AB44" s="44">
        <v>6</v>
      </c>
      <c r="AC44" s="44">
        <v>5.89</v>
      </c>
      <c r="AD44" s="44">
        <v>5.79</v>
      </c>
      <c r="AE44" s="44">
        <v>5.7</v>
      </c>
      <c r="AF44" s="44">
        <v>5.62</v>
      </c>
      <c r="AG44" s="44">
        <v>5.54</v>
      </c>
      <c r="AH44" s="44"/>
      <c r="AI44" s="44"/>
      <c r="AJ44" s="44"/>
      <c r="AK44" s="44"/>
      <c r="AL44" s="44"/>
      <c r="AM44" s="44"/>
      <c r="AN44" s="44"/>
      <c r="AO44" s="44"/>
      <c r="AP44" s="44"/>
      <c r="AQ44" s="44"/>
      <c r="AR44" s="44"/>
      <c r="AS44" s="44"/>
      <c r="AT44" s="44"/>
      <c r="AU44" s="44"/>
      <c r="AV44" s="44"/>
      <c r="AW44" s="44"/>
      <c r="AX44" s="44"/>
    </row>
    <row r="45" spans="1:50" x14ac:dyDescent="0.2">
      <c r="A45" s="43">
        <v>34</v>
      </c>
      <c r="B45" s="44">
        <v>103.22</v>
      </c>
      <c r="C45" s="44">
        <v>52.58</v>
      </c>
      <c r="D45" s="44">
        <v>35.71</v>
      </c>
      <c r="E45" s="44">
        <v>27.28</v>
      </c>
      <c r="F45" s="44">
        <v>22.23</v>
      </c>
      <c r="G45" s="44">
        <v>18.87</v>
      </c>
      <c r="H45" s="44">
        <v>16.47</v>
      </c>
      <c r="I45" s="44">
        <v>14.67</v>
      </c>
      <c r="J45" s="44">
        <v>13.28</v>
      </c>
      <c r="K45" s="44">
        <v>12.17</v>
      </c>
      <c r="L45" s="44">
        <v>11.26</v>
      </c>
      <c r="M45" s="44">
        <v>10.51</v>
      </c>
      <c r="N45" s="44">
        <v>9.8699999999999992</v>
      </c>
      <c r="O45" s="44">
        <v>9.33</v>
      </c>
      <c r="P45" s="44">
        <v>8.8699999999999992</v>
      </c>
      <c r="Q45" s="44">
        <v>8.4600000000000009</v>
      </c>
      <c r="R45" s="44">
        <v>8.1</v>
      </c>
      <c r="S45" s="44">
        <v>7.79</v>
      </c>
      <c r="T45" s="44">
        <v>7.51</v>
      </c>
      <c r="U45" s="44">
        <v>7.26</v>
      </c>
      <c r="V45" s="44">
        <v>7.04</v>
      </c>
      <c r="W45" s="44">
        <v>6.84</v>
      </c>
      <c r="X45" s="44">
        <v>6.66</v>
      </c>
      <c r="Y45" s="44">
        <v>6.5</v>
      </c>
      <c r="Z45" s="44">
        <v>6.36</v>
      </c>
      <c r="AA45" s="44">
        <v>6.22</v>
      </c>
      <c r="AB45" s="44">
        <v>6.1</v>
      </c>
      <c r="AC45" s="44">
        <v>6</v>
      </c>
      <c r="AD45" s="44">
        <v>5.9</v>
      </c>
      <c r="AE45" s="44">
        <v>5.81</v>
      </c>
      <c r="AF45" s="44">
        <v>5.72</v>
      </c>
      <c r="AG45" s="44"/>
      <c r="AH45" s="44"/>
      <c r="AI45" s="44"/>
      <c r="AJ45" s="44"/>
      <c r="AK45" s="44"/>
      <c r="AL45" s="44"/>
      <c r="AM45" s="44"/>
      <c r="AN45" s="44"/>
      <c r="AO45" s="44"/>
      <c r="AP45" s="44"/>
      <c r="AQ45" s="44"/>
      <c r="AR45" s="44"/>
      <c r="AS45" s="44"/>
      <c r="AT45" s="44"/>
      <c r="AU45" s="44"/>
      <c r="AV45" s="44"/>
      <c r="AW45" s="44"/>
      <c r="AX45" s="44"/>
    </row>
    <row r="46" spans="1:50" x14ac:dyDescent="0.2">
      <c r="A46" s="43">
        <v>35</v>
      </c>
      <c r="B46" s="44">
        <v>104.65</v>
      </c>
      <c r="C46" s="44">
        <v>53.31</v>
      </c>
      <c r="D46" s="44">
        <v>36.21</v>
      </c>
      <c r="E46" s="44">
        <v>27.67</v>
      </c>
      <c r="F46" s="44">
        <v>22.54</v>
      </c>
      <c r="G46" s="44">
        <v>19.13</v>
      </c>
      <c r="H46" s="44">
        <v>16.7</v>
      </c>
      <c r="I46" s="44">
        <v>14.88</v>
      </c>
      <c r="J46" s="44">
        <v>13.47</v>
      </c>
      <c r="K46" s="44">
        <v>12.34</v>
      </c>
      <c r="L46" s="44">
        <v>11.42</v>
      </c>
      <c r="M46" s="44">
        <v>10.66</v>
      </c>
      <c r="N46" s="44">
        <v>10.02</v>
      </c>
      <c r="O46" s="44">
        <v>9.4700000000000006</v>
      </c>
      <c r="P46" s="44">
        <v>9</v>
      </c>
      <c r="Q46" s="44">
        <v>8.59</v>
      </c>
      <c r="R46" s="44">
        <v>8.23</v>
      </c>
      <c r="S46" s="44">
        <v>7.91</v>
      </c>
      <c r="T46" s="44">
        <v>7.63</v>
      </c>
      <c r="U46" s="44">
        <v>7.38</v>
      </c>
      <c r="V46" s="44">
        <v>7.16</v>
      </c>
      <c r="W46" s="44">
        <v>6.96</v>
      </c>
      <c r="X46" s="44">
        <v>6.78</v>
      </c>
      <c r="Y46" s="44">
        <v>6.61</v>
      </c>
      <c r="Z46" s="44">
        <v>6.47</v>
      </c>
      <c r="AA46" s="44">
        <v>6.33</v>
      </c>
      <c r="AB46" s="44">
        <v>6.22</v>
      </c>
      <c r="AC46" s="44">
        <v>6.11</v>
      </c>
      <c r="AD46" s="44">
        <v>6.01</v>
      </c>
      <c r="AE46" s="44">
        <v>5.91</v>
      </c>
      <c r="AF46" s="44"/>
      <c r="AG46" s="44"/>
      <c r="AH46" s="44"/>
      <c r="AI46" s="44"/>
      <c r="AJ46" s="44"/>
      <c r="AK46" s="44"/>
      <c r="AL46" s="44"/>
      <c r="AM46" s="44"/>
      <c r="AN46" s="44"/>
      <c r="AO46" s="44"/>
      <c r="AP46" s="44"/>
      <c r="AQ46" s="44"/>
      <c r="AR46" s="44"/>
      <c r="AS46" s="44"/>
      <c r="AT46" s="44"/>
      <c r="AU46" s="44"/>
      <c r="AV46" s="44"/>
      <c r="AW46" s="44"/>
      <c r="AX46" s="44"/>
    </row>
    <row r="47" spans="1:50" x14ac:dyDescent="0.2">
      <c r="A47" s="43">
        <v>36</v>
      </c>
      <c r="B47" s="44">
        <v>106.11</v>
      </c>
      <c r="C47" s="44">
        <v>54.06</v>
      </c>
      <c r="D47" s="44">
        <v>36.72</v>
      </c>
      <c r="E47" s="44">
        <v>28.05</v>
      </c>
      <c r="F47" s="44">
        <v>22.86</v>
      </c>
      <c r="G47" s="44">
        <v>19.399999999999999</v>
      </c>
      <c r="H47" s="44">
        <v>16.940000000000001</v>
      </c>
      <c r="I47" s="44">
        <v>15.1</v>
      </c>
      <c r="J47" s="44">
        <v>13.66</v>
      </c>
      <c r="K47" s="44">
        <v>12.52</v>
      </c>
      <c r="L47" s="44">
        <v>11.59</v>
      </c>
      <c r="M47" s="44">
        <v>10.82</v>
      </c>
      <c r="N47" s="44">
        <v>10.17</v>
      </c>
      <c r="O47" s="44">
        <v>9.61</v>
      </c>
      <c r="P47" s="44">
        <v>9.1300000000000008</v>
      </c>
      <c r="Q47" s="44">
        <v>8.7200000000000006</v>
      </c>
      <c r="R47" s="44">
        <v>8.35</v>
      </c>
      <c r="S47" s="44">
        <v>8.0299999999999994</v>
      </c>
      <c r="T47" s="44">
        <v>7.75</v>
      </c>
      <c r="U47" s="44">
        <v>7.5</v>
      </c>
      <c r="V47" s="44">
        <v>7.27</v>
      </c>
      <c r="W47" s="44">
        <v>7.07</v>
      </c>
      <c r="X47" s="44">
        <v>6.89</v>
      </c>
      <c r="Y47" s="44">
        <v>6.73</v>
      </c>
      <c r="Z47" s="44">
        <v>6.58</v>
      </c>
      <c r="AA47" s="44">
        <v>6.45</v>
      </c>
      <c r="AB47" s="44">
        <v>6.33</v>
      </c>
      <c r="AC47" s="44">
        <v>6.22</v>
      </c>
      <c r="AD47" s="44">
        <v>6.12</v>
      </c>
      <c r="AE47" s="44"/>
      <c r="AF47" s="44"/>
      <c r="AG47" s="44"/>
      <c r="AH47" s="44"/>
      <c r="AI47" s="44"/>
      <c r="AJ47" s="44"/>
      <c r="AK47" s="44"/>
      <c r="AL47" s="44"/>
      <c r="AM47" s="44"/>
      <c r="AN47" s="44"/>
      <c r="AO47" s="44"/>
      <c r="AP47" s="44"/>
      <c r="AQ47" s="44"/>
      <c r="AR47" s="44"/>
      <c r="AS47" s="44"/>
      <c r="AT47" s="44"/>
      <c r="AU47" s="44"/>
      <c r="AV47" s="44"/>
      <c r="AW47" s="44"/>
      <c r="AX47" s="44"/>
    </row>
    <row r="48" spans="1:50" x14ac:dyDescent="0.2">
      <c r="A48" s="43">
        <v>37</v>
      </c>
      <c r="B48" s="44">
        <v>107.59</v>
      </c>
      <c r="C48" s="44">
        <v>54.82</v>
      </c>
      <c r="D48" s="44">
        <v>37.229999999999997</v>
      </c>
      <c r="E48" s="44">
        <v>28.45</v>
      </c>
      <c r="F48" s="44">
        <v>23.18</v>
      </c>
      <c r="G48" s="44">
        <v>19.68</v>
      </c>
      <c r="H48" s="44">
        <v>17.18</v>
      </c>
      <c r="I48" s="44">
        <v>15.31</v>
      </c>
      <c r="J48" s="44">
        <v>13.86</v>
      </c>
      <c r="K48" s="44">
        <v>12.7</v>
      </c>
      <c r="L48" s="44">
        <v>11.76</v>
      </c>
      <c r="M48" s="44">
        <v>10.98</v>
      </c>
      <c r="N48" s="44">
        <v>10.32</v>
      </c>
      <c r="O48" s="44">
        <v>9.76</v>
      </c>
      <c r="P48" s="44">
        <v>9.27</v>
      </c>
      <c r="Q48" s="44">
        <v>8.85</v>
      </c>
      <c r="R48" s="44">
        <v>8.49</v>
      </c>
      <c r="S48" s="44">
        <v>8.16</v>
      </c>
      <c r="T48" s="44">
        <v>7.88</v>
      </c>
      <c r="U48" s="44">
        <v>7.62</v>
      </c>
      <c r="V48" s="44">
        <v>7.4</v>
      </c>
      <c r="W48" s="44">
        <v>7.2</v>
      </c>
      <c r="X48" s="44">
        <v>7.02</v>
      </c>
      <c r="Y48" s="44">
        <v>6.85</v>
      </c>
      <c r="Z48" s="44">
        <v>6.71</v>
      </c>
      <c r="AA48" s="44">
        <v>6.57</v>
      </c>
      <c r="AB48" s="44">
        <v>6.45</v>
      </c>
      <c r="AC48" s="44">
        <v>6.34</v>
      </c>
      <c r="AD48" s="44"/>
      <c r="AE48" s="44"/>
      <c r="AF48" s="44"/>
      <c r="AG48" s="44"/>
      <c r="AH48" s="44"/>
      <c r="AI48" s="44"/>
      <c r="AJ48" s="44"/>
      <c r="AK48" s="44"/>
      <c r="AL48" s="44"/>
      <c r="AM48" s="44"/>
      <c r="AN48" s="44"/>
      <c r="AO48" s="44"/>
      <c r="AP48" s="44"/>
      <c r="AQ48" s="44"/>
      <c r="AR48" s="44"/>
      <c r="AS48" s="44"/>
      <c r="AT48" s="44"/>
      <c r="AU48" s="44"/>
      <c r="AV48" s="44"/>
      <c r="AW48" s="44"/>
      <c r="AX48" s="44"/>
    </row>
    <row r="49" spans="1:50" x14ac:dyDescent="0.2">
      <c r="A49" s="43">
        <v>38</v>
      </c>
      <c r="B49" s="44">
        <v>109.09</v>
      </c>
      <c r="C49" s="44">
        <v>55.58</v>
      </c>
      <c r="D49" s="44">
        <v>37.76</v>
      </c>
      <c r="E49" s="44">
        <v>28.85</v>
      </c>
      <c r="F49" s="44">
        <v>23.51</v>
      </c>
      <c r="G49" s="44">
        <v>19.96</v>
      </c>
      <c r="H49" s="44">
        <v>17.43</v>
      </c>
      <c r="I49" s="44">
        <v>15.53</v>
      </c>
      <c r="J49" s="44">
        <v>14.06</v>
      </c>
      <c r="K49" s="44">
        <v>12.89</v>
      </c>
      <c r="L49" s="44">
        <v>11.93</v>
      </c>
      <c r="M49" s="44">
        <v>11.14</v>
      </c>
      <c r="N49" s="44">
        <v>10.47</v>
      </c>
      <c r="O49" s="44">
        <v>9.91</v>
      </c>
      <c r="P49" s="44">
        <v>9.42</v>
      </c>
      <c r="Q49" s="44">
        <v>8.99</v>
      </c>
      <c r="R49" s="44">
        <v>8.6199999999999992</v>
      </c>
      <c r="S49" s="44">
        <v>8.3000000000000007</v>
      </c>
      <c r="T49" s="44">
        <v>8.01</v>
      </c>
      <c r="U49" s="44">
        <v>7.76</v>
      </c>
      <c r="V49" s="44">
        <v>7.53</v>
      </c>
      <c r="W49" s="44">
        <v>7.33</v>
      </c>
      <c r="X49" s="44">
        <v>7.14</v>
      </c>
      <c r="Y49" s="44">
        <v>6.98</v>
      </c>
      <c r="Z49" s="44">
        <v>6.83</v>
      </c>
      <c r="AA49" s="44">
        <v>6.7</v>
      </c>
      <c r="AB49" s="44">
        <v>6.57</v>
      </c>
      <c r="AC49" s="44"/>
      <c r="AD49" s="44"/>
      <c r="AE49" s="44"/>
      <c r="AF49" s="44"/>
      <c r="AG49" s="44"/>
      <c r="AH49" s="44"/>
      <c r="AI49" s="44"/>
      <c r="AJ49" s="44"/>
      <c r="AK49" s="44"/>
      <c r="AL49" s="44"/>
      <c r="AM49" s="44"/>
      <c r="AN49" s="44"/>
      <c r="AO49" s="44"/>
      <c r="AP49" s="44"/>
      <c r="AQ49" s="44"/>
      <c r="AR49" s="44"/>
      <c r="AS49" s="44"/>
      <c r="AT49" s="44"/>
      <c r="AU49" s="44"/>
      <c r="AV49" s="44"/>
      <c r="AW49" s="44"/>
      <c r="AX49" s="44"/>
    </row>
    <row r="50" spans="1:50" x14ac:dyDescent="0.2">
      <c r="A50" s="43">
        <v>39</v>
      </c>
      <c r="B50" s="44">
        <v>110.61</v>
      </c>
      <c r="C50" s="44">
        <v>56.36</v>
      </c>
      <c r="D50" s="44">
        <v>38.29</v>
      </c>
      <c r="E50" s="44">
        <v>29.26</v>
      </c>
      <c r="F50" s="44">
        <v>23.85</v>
      </c>
      <c r="G50" s="44">
        <v>20.25</v>
      </c>
      <c r="H50" s="44">
        <v>17.68</v>
      </c>
      <c r="I50" s="44">
        <v>15.76</v>
      </c>
      <c r="J50" s="44">
        <v>14.27</v>
      </c>
      <c r="K50" s="44">
        <v>13.08</v>
      </c>
      <c r="L50" s="44">
        <v>12.11</v>
      </c>
      <c r="M50" s="44">
        <v>11.31</v>
      </c>
      <c r="N50" s="44">
        <v>10.64</v>
      </c>
      <c r="O50" s="44">
        <v>10.06</v>
      </c>
      <c r="P50" s="44">
        <v>9.57</v>
      </c>
      <c r="Q50" s="44">
        <v>9.14</v>
      </c>
      <c r="R50" s="44">
        <v>8.77</v>
      </c>
      <c r="S50" s="44">
        <v>8.44</v>
      </c>
      <c r="T50" s="44">
        <v>8.15</v>
      </c>
      <c r="U50" s="44">
        <v>7.89</v>
      </c>
      <c r="V50" s="44">
        <v>7.67</v>
      </c>
      <c r="W50" s="44">
        <v>7.46</v>
      </c>
      <c r="X50" s="44">
        <v>7.28</v>
      </c>
      <c r="Y50" s="44">
        <v>7.12</v>
      </c>
      <c r="Z50" s="44">
        <v>6.97</v>
      </c>
      <c r="AA50" s="44">
        <v>6.82</v>
      </c>
      <c r="AB50" s="44"/>
      <c r="AC50" s="44"/>
      <c r="AD50" s="44"/>
      <c r="AE50" s="44"/>
      <c r="AF50" s="44"/>
      <c r="AG50" s="44"/>
      <c r="AH50" s="44"/>
      <c r="AI50" s="44"/>
      <c r="AJ50" s="44"/>
      <c r="AK50" s="44"/>
      <c r="AL50" s="44"/>
      <c r="AM50" s="44"/>
      <c r="AN50" s="44"/>
      <c r="AO50" s="44"/>
      <c r="AP50" s="44"/>
      <c r="AQ50" s="44"/>
      <c r="AR50" s="44"/>
      <c r="AS50" s="44"/>
      <c r="AT50" s="44"/>
      <c r="AU50" s="44"/>
      <c r="AV50" s="44"/>
      <c r="AW50" s="44"/>
      <c r="AX50" s="44"/>
    </row>
    <row r="51" spans="1:50" x14ac:dyDescent="0.2">
      <c r="A51" s="43">
        <v>40</v>
      </c>
      <c r="B51" s="44">
        <v>112.16</v>
      </c>
      <c r="C51" s="44">
        <v>57.15</v>
      </c>
      <c r="D51" s="44">
        <v>38.83</v>
      </c>
      <c r="E51" s="44">
        <v>29.67</v>
      </c>
      <c r="F51" s="44">
        <v>24.19</v>
      </c>
      <c r="G51" s="44">
        <v>20.54</v>
      </c>
      <c r="H51" s="44">
        <v>17.940000000000001</v>
      </c>
      <c r="I51" s="44">
        <v>15.99</v>
      </c>
      <c r="J51" s="44">
        <v>14.48</v>
      </c>
      <c r="K51" s="44">
        <v>13.28</v>
      </c>
      <c r="L51" s="44">
        <v>12.3</v>
      </c>
      <c r="M51" s="44">
        <v>11.49</v>
      </c>
      <c r="N51" s="44">
        <v>10.8</v>
      </c>
      <c r="O51" s="44">
        <v>10.220000000000001</v>
      </c>
      <c r="P51" s="44">
        <v>9.73</v>
      </c>
      <c r="Q51" s="44">
        <v>9.2899999999999991</v>
      </c>
      <c r="R51" s="44">
        <v>8.92</v>
      </c>
      <c r="S51" s="44">
        <v>8.59</v>
      </c>
      <c r="T51" s="44">
        <v>8.3000000000000007</v>
      </c>
      <c r="U51" s="44">
        <v>8.0399999999999991</v>
      </c>
      <c r="V51" s="44">
        <v>7.81</v>
      </c>
      <c r="W51" s="44">
        <v>7.61</v>
      </c>
      <c r="X51" s="44">
        <v>7.42</v>
      </c>
      <c r="Y51" s="44">
        <v>7.26</v>
      </c>
      <c r="Z51" s="44">
        <v>7.1</v>
      </c>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row>
    <row r="52" spans="1:50" x14ac:dyDescent="0.2">
      <c r="A52" s="43">
        <v>41</v>
      </c>
      <c r="B52" s="44">
        <v>113.73</v>
      </c>
      <c r="C52" s="44">
        <v>57.96</v>
      </c>
      <c r="D52" s="44">
        <v>39.380000000000003</v>
      </c>
      <c r="E52" s="44">
        <v>30.1</v>
      </c>
      <c r="F52" s="44">
        <v>24.54</v>
      </c>
      <c r="G52" s="44">
        <v>20.84</v>
      </c>
      <c r="H52" s="44">
        <v>18.2</v>
      </c>
      <c r="I52" s="44">
        <v>16.23</v>
      </c>
      <c r="J52" s="44">
        <v>14.7</v>
      </c>
      <c r="K52" s="44">
        <v>13.48</v>
      </c>
      <c r="L52" s="44">
        <v>12.49</v>
      </c>
      <c r="M52" s="44">
        <v>11.67</v>
      </c>
      <c r="N52" s="44">
        <v>10.98</v>
      </c>
      <c r="O52" s="44">
        <v>10.39</v>
      </c>
      <c r="P52" s="44">
        <v>9.89</v>
      </c>
      <c r="Q52" s="44">
        <v>9.4600000000000009</v>
      </c>
      <c r="R52" s="44">
        <v>9.08</v>
      </c>
      <c r="S52" s="44">
        <v>8.74</v>
      </c>
      <c r="T52" s="44">
        <v>8.4499999999999993</v>
      </c>
      <c r="U52" s="44">
        <v>8.19</v>
      </c>
      <c r="V52" s="44">
        <v>7.97</v>
      </c>
      <c r="W52" s="44">
        <v>7.76</v>
      </c>
      <c r="X52" s="44">
        <v>7.58</v>
      </c>
      <c r="Y52" s="44">
        <v>7.39</v>
      </c>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row>
    <row r="53" spans="1:50" x14ac:dyDescent="0.2">
      <c r="A53" s="43">
        <v>42</v>
      </c>
      <c r="B53" s="44">
        <v>115.33</v>
      </c>
      <c r="C53" s="44">
        <v>58.78</v>
      </c>
      <c r="D53" s="44">
        <v>39.94</v>
      </c>
      <c r="E53" s="44">
        <v>30.53</v>
      </c>
      <c r="F53" s="44">
        <v>24.89</v>
      </c>
      <c r="G53" s="44">
        <v>21.14</v>
      </c>
      <c r="H53" s="44">
        <v>18.47</v>
      </c>
      <c r="I53" s="44">
        <v>16.47</v>
      </c>
      <c r="J53" s="44">
        <v>14.92</v>
      </c>
      <c r="K53" s="44">
        <v>13.69</v>
      </c>
      <c r="L53" s="44">
        <v>12.69</v>
      </c>
      <c r="M53" s="44">
        <v>11.86</v>
      </c>
      <c r="N53" s="44">
        <v>11.16</v>
      </c>
      <c r="O53" s="44">
        <v>10.57</v>
      </c>
      <c r="P53" s="44">
        <v>10.06</v>
      </c>
      <c r="Q53" s="44">
        <v>9.6199999999999992</v>
      </c>
      <c r="R53" s="44">
        <v>9.24</v>
      </c>
      <c r="S53" s="44">
        <v>8.91</v>
      </c>
      <c r="T53" s="44">
        <v>8.6199999999999992</v>
      </c>
      <c r="U53" s="44">
        <v>8.36</v>
      </c>
      <c r="V53" s="44">
        <v>8.1300000000000008</v>
      </c>
      <c r="W53" s="44">
        <v>7.92</v>
      </c>
      <c r="X53" s="44">
        <v>7.72</v>
      </c>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row>
    <row r="54" spans="1:50" x14ac:dyDescent="0.2">
      <c r="A54" s="43">
        <v>43</v>
      </c>
      <c r="B54" s="44">
        <v>116.95</v>
      </c>
      <c r="C54" s="44">
        <v>59.61</v>
      </c>
      <c r="D54" s="44">
        <v>40.51</v>
      </c>
      <c r="E54" s="44">
        <v>30.97</v>
      </c>
      <c r="F54" s="44">
        <v>25.26</v>
      </c>
      <c r="G54" s="44">
        <v>21.45</v>
      </c>
      <c r="H54" s="44">
        <v>18.75</v>
      </c>
      <c r="I54" s="44">
        <v>16.72</v>
      </c>
      <c r="J54" s="44">
        <v>15.15</v>
      </c>
      <c r="K54" s="44">
        <v>13.91</v>
      </c>
      <c r="L54" s="44">
        <v>12.89</v>
      </c>
      <c r="M54" s="44">
        <v>12.05</v>
      </c>
      <c r="N54" s="44">
        <v>11.35</v>
      </c>
      <c r="O54" s="44">
        <v>10.76</v>
      </c>
      <c r="P54" s="44">
        <v>10.24</v>
      </c>
      <c r="Q54" s="44">
        <v>9.8000000000000007</v>
      </c>
      <c r="R54" s="44">
        <v>9.42</v>
      </c>
      <c r="S54" s="44">
        <v>9.09</v>
      </c>
      <c r="T54" s="44">
        <v>8.7899999999999991</v>
      </c>
      <c r="U54" s="44">
        <v>8.5299999999999994</v>
      </c>
      <c r="V54" s="44">
        <v>8.3000000000000007</v>
      </c>
      <c r="W54" s="44">
        <v>8.07</v>
      </c>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row>
    <row r="55" spans="1:50" x14ac:dyDescent="0.2">
      <c r="A55" s="43">
        <v>44</v>
      </c>
      <c r="B55" s="44">
        <v>118.58</v>
      </c>
      <c r="C55" s="44">
        <v>60.45</v>
      </c>
      <c r="D55" s="44">
        <v>41.09</v>
      </c>
      <c r="E55" s="44">
        <v>31.42</v>
      </c>
      <c r="F55" s="44">
        <v>25.63</v>
      </c>
      <c r="G55" s="44">
        <v>21.77</v>
      </c>
      <c r="H55" s="44">
        <v>19.03</v>
      </c>
      <c r="I55" s="44">
        <v>16.98</v>
      </c>
      <c r="J55" s="44">
        <v>15.4</v>
      </c>
      <c r="K55" s="44">
        <v>14.13</v>
      </c>
      <c r="L55" s="44">
        <v>13.11</v>
      </c>
      <c r="M55" s="44">
        <v>12.26</v>
      </c>
      <c r="N55" s="44">
        <v>11.55</v>
      </c>
      <c r="O55" s="44">
        <v>10.95</v>
      </c>
      <c r="P55" s="44">
        <v>10.44</v>
      </c>
      <c r="Q55" s="44">
        <v>9.99</v>
      </c>
      <c r="R55" s="44">
        <v>9.61</v>
      </c>
      <c r="S55" s="44">
        <v>9.27</v>
      </c>
      <c r="T55" s="44">
        <v>8.9700000000000006</v>
      </c>
      <c r="U55" s="44">
        <v>8.7100000000000009</v>
      </c>
      <c r="V55" s="44">
        <v>8.4499999999999993</v>
      </c>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row>
    <row r="56" spans="1:50" x14ac:dyDescent="0.2">
      <c r="A56" s="43">
        <v>45</v>
      </c>
      <c r="B56" s="44">
        <v>120.25</v>
      </c>
      <c r="C56" s="44">
        <v>61.31</v>
      </c>
      <c r="D56" s="44">
        <v>41.68</v>
      </c>
      <c r="E56" s="44">
        <v>31.88</v>
      </c>
      <c r="F56" s="44">
        <v>26.01</v>
      </c>
      <c r="G56" s="44">
        <v>22.11</v>
      </c>
      <c r="H56" s="44">
        <v>19.329999999999998</v>
      </c>
      <c r="I56" s="44">
        <v>17.25</v>
      </c>
      <c r="J56" s="44">
        <v>15.65</v>
      </c>
      <c r="K56" s="44">
        <v>14.37</v>
      </c>
      <c r="L56" s="44">
        <v>13.34</v>
      </c>
      <c r="M56" s="44">
        <v>12.48</v>
      </c>
      <c r="N56" s="44">
        <v>11.77</v>
      </c>
      <c r="O56" s="44">
        <v>11.16</v>
      </c>
      <c r="P56" s="44">
        <v>10.64</v>
      </c>
      <c r="Q56" s="44">
        <v>10.199999999999999</v>
      </c>
      <c r="R56" s="44">
        <v>9.81</v>
      </c>
      <c r="S56" s="44">
        <v>9.4700000000000006</v>
      </c>
      <c r="T56" s="44">
        <v>9.17</v>
      </c>
      <c r="U56" s="44">
        <v>8.8699999999999992</v>
      </c>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row>
    <row r="57" spans="1:50" x14ac:dyDescent="0.2">
      <c r="A57" s="43">
        <v>46</v>
      </c>
      <c r="B57" s="44">
        <v>121.94</v>
      </c>
      <c r="C57" s="44">
        <v>62.19</v>
      </c>
      <c r="D57" s="44">
        <v>42.29</v>
      </c>
      <c r="E57" s="44">
        <v>32.35</v>
      </c>
      <c r="F57" s="44">
        <v>26.4</v>
      </c>
      <c r="G57" s="44">
        <v>22.45</v>
      </c>
      <c r="H57" s="44">
        <v>19.63</v>
      </c>
      <c r="I57" s="44">
        <v>17.54</v>
      </c>
      <c r="J57" s="44">
        <v>15.91</v>
      </c>
      <c r="K57" s="44">
        <v>14.62</v>
      </c>
      <c r="L57" s="44">
        <v>13.58</v>
      </c>
      <c r="M57" s="44">
        <v>12.71</v>
      </c>
      <c r="N57" s="44">
        <v>11.99</v>
      </c>
      <c r="O57" s="44">
        <v>11.38</v>
      </c>
      <c r="P57" s="44">
        <v>10.86</v>
      </c>
      <c r="Q57" s="44">
        <v>10.41</v>
      </c>
      <c r="R57" s="44">
        <v>10.02</v>
      </c>
      <c r="S57" s="44">
        <v>9.67</v>
      </c>
      <c r="T57" s="44">
        <v>9.34</v>
      </c>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row>
    <row r="58" spans="1:50" x14ac:dyDescent="0.2">
      <c r="A58" s="43">
        <v>47</v>
      </c>
      <c r="B58" s="44">
        <v>123.63</v>
      </c>
      <c r="C58" s="44">
        <v>63.07</v>
      </c>
      <c r="D58" s="44">
        <v>42.9</v>
      </c>
      <c r="E58" s="44">
        <v>32.83</v>
      </c>
      <c r="F58" s="44">
        <v>26.8</v>
      </c>
      <c r="G58" s="44">
        <v>22.8</v>
      </c>
      <c r="H58" s="44">
        <v>19.95</v>
      </c>
      <c r="I58" s="44">
        <v>17.829999999999998</v>
      </c>
      <c r="J58" s="44">
        <v>16.190000000000001</v>
      </c>
      <c r="K58" s="44">
        <v>14.88</v>
      </c>
      <c r="L58" s="44">
        <v>13.83</v>
      </c>
      <c r="M58" s="44">
        <v>12.96</v>
      </c>
      <c r="N58" s="44">
        <v>12.23</v>
      </c>
      <c r="O58" s="44">
        <v>11.61</v>
      </c>
      <c r="P58" s="44">
        <v>11.09</v>
      </c>
      <c r="Q58" s="44">
        <v>10.63</v>
      </c>
      <c r="R58" s="44">
        <v>10.23</v>
      </c>
      <c r="S58" s="44">
        <v>9.85</v>
      </c>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row>
    <row r="59" spans="1:50" x14ac:dyDescent="0.2">
      <c r="A59" s="43">
        <v>48</v>
      </c>
      <c r="B59" s="44">
        <v>125.34</v>
      </c>
      <c r="C59" s="44">
        <v>63.95</v>
      </c>
      <c r="D59" s="44">
        <v>43.51</v>
      </c>
      <c r="E59" s="44">
        <v>33.32</v>
      </c>
      <c r="F59" s="44">
        <v>27.21</v>
      </c>
      <c r="G59" s="44">
        <v>23.16</v>
      </c>
      <c r="H59" s="44">
        <v>20.28</v>
      </c>
      <c r="I59" s="44">
        <v>18.13</v>
      </c>
      <c r="J59" s="44">
        <v>16.47</v>
      </c>
      <c r="K59" s="44">
        <v>15.16</v>
      </c>
      <c r="L59" s="44">
        <v>14.09</v>
      </c>
      <c r="M59" s="44">
        <v>13.21</v>
      </c>
      <c r="N59" s="44">
        <v>12.48</v>
      </c>
      <c r="O59" s="44">
        <v>11.86</v>
      </c>
      <c r="P59" s="44">
        <v>11.32</v>
      </c>
      <c r="Q59" s="44">
        <v>10.86</v>
      </c>
      <c r="R59" s="44">
        <v>10.42</v>
      </c>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row>
    <row r="60" spans="1:50" x14ac:dyDescent="0.2">
      <c r="A60" s="43">
        <v>49</v>
      </c>
      <c r="B60" s="44">
        <v>127.06</v>
      </c>
      <c r="C60" s="44">
        <v>64.86</v>
      </c>
      <c r="D60" s="44">
        <v>44.16</v>
      </c>
      <c r="E60" s="44">
        <v>33.83</v>
      </c>
      <c r="F60" s="44">
        <v>27.65</v>
      </c>
      <c r="G60" s="44">
        <v>23.54</v>
      </c>
      <c r="H60" s="44">
        <v>20.63</v>
      </c>
      <c r="I60" s="44">
        <v>18.45</v>
      </c>
      <c r="J60" s="44">
        <v>16.78</v>
      </c>
      <c r="K60" s="44">
        <v>15.45</v>
      </c>
      <c r="L60" s="44">
        <v>14.37</v>
      </c>
      <c r="M60" s="44">
        <v>13.49</v>
      </c>
      <c r="N60" s="44">
        <v>12.74</v>
      </c>
      <c r="O60" s="44">
        <v>12.11</v>
      </c>
      <c r="P60" s="44">
        <v>11.57</v>
      </c>
      <c r="Q60" s="44">
        <v>11.06</v>
      </c>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row>
    <row r="61" spans="1:50" x14ac:dyDescent="0.2">
      <c r="A61" s="43">
        <v>50</v>
      </c>
      <c r="B61" s="44">
        <v>128.83000000000001</v>
      </c>
      <c r="C61" s="44">
        <v>65.8</v>
      </c>
      <c r="D61" s="44">
        <v>44.83</v>
      </c>
      <c r="E61" s="44">
        <v>34.36</v>
      </c>
      <c r="F61" s="44">
        <v>28.1</v>
      </c>
      <c r="G61" s="44">
        <v>23.95</v>
      </c>
      <c r="H61" s="44">
        <v>20.99</v>
      </c>
      <c r="I61" s="44">
        <v>18.8</v>
      </c>
      <c r="J61" s="44">
        <v>17.100000000000001</v>
      </c>
      <c r="K61" s="44">
        <v>15.76</v>
      </c>
      <c r="L61" s="44">
        <v>14.67</v>
      </c>
      <c r="M61" s="44">
        <v>13.77</v>
      </c>
      <c r="N61" s="44">
        <v>13.02</v>
      </c>
      <c r="O61" s="44">
        <v>12.38</v>
      </c>
      <c r="P61" s="44">
        <v>11.79</v>
      </c>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row>
    <row r="62" spans="1:50" x14ac:dyDescent="0.2">
      <c r="A62" s="43">
        <v>51</v>
      </c>
      <c r="B62" s="44">
        <v>130.63</v>
      </c>
      <c r="C62" s="44">
        <v>66.760000000000005</v>
      </c>
      <c r="D62" s="44">
        <v>45.51</v>
      </c>
      <c r="E62" s="44">
        <v>34.9</v>
      </c>
      <c r="F62" s="44">
        <v>28.56</v>
      </c>
      <c r="G62" s="44">
        <v>24.36</v>
      </c>
      <c r="H62" s="44">
        <v>21.37</v>
      </c>
      <c r="I62" s="44">
        <v>19.149999999999999</v>
      </c>
      <c r="J62" s="44">
        <v>17.440000000000001</v>
      </c>
      <c r="K62" s="44">
        <v>16.079999999999998</v>
      </c>
      <c r="L62" s="44">
        <v>14.98</v>
      </c>
      <c r="M62" s="44">
        <v>14.07</v>
      </c>
      <c r="N62" s="44">
        <v>13.31</v>
      </c>
      <c r="O62" s="44">
        <v>12.61</v>
      </c>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row>
    <row r="63" spans="1:50" x14ac:dyDescent="0.2">
      <c r="A63" s="43">
        <v>52</v>
      </c>
      <c r="B63" s="44">
        <v>132.41</v>
      </c>
      <c r="C63" s="44">
        <v>67.72</v>
      </c>
      <c r="D63" s="44">
        <v>46.19</v>
      </c>
      <c r="E63" s="44">
        <v>35.450000000000003</v>
      </c>
      <c r="F63" s="44">
        <v>29.03</v>
      </c>
      <c r="G63" s="44">
        <v>24.78</v>
      </c>
      <c r="H63" s="44">
        <v>21.76</v>
      </c>
      <c r="I63" s="44">
        <v>19.510000000000002</v>
      </c>
      <c r="J63" s="44">
        <v>17.78</v>
      </c>
      <c r="K63" s="44">
        <v>16.399999999999999</v>
      </c>
      <c r="L63" s="44">
        <v>15.29</v>
      </c>
      <c r="M63" s="44">
        <v>14.36</v>
      </c>
      <c r="N63" s="44">
        <v>13.55</v>
      </c>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row>
    <row r="64" spans="1:50" x14ac:dyDescent="0.2">
      <c r="A64" s="43">
        <v>53</v>
      </c>
      <c r="B64" s="44">
        <v>134.19999999999999</v>
      </c>
      <c r="C64" s="44">
        <v>68.67</v>
      </c>
      <c r="D64" s="44">
        <v>46.87</v>
      </c>
      <c r="E64" s="44">
        <v>36.01</v>
      </c>
      <c r="F64" s="44">
        <v>29.51</v>
      </c>
      <c r="G64" s="44">
        <v>25.21</v>
      </c>
      <c r="H64" s="44">
        <v>22.16</v>
      </c>
      <c r="I64" s="44">
        <v>19.88</v>
      </c>
      <c r="J64" s="44">
        <v>18.13</v>
      </c>
      <c r="K64" s="44">
        <v>16.73</v>
      </c>
      <c r="L64" s="44">
        <v>15.6</v>
      </c>
      <c r="M64" s="44">
        <v>14.63</v>
      </c>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row>
    <row r="65" spans="1:50" x14ac:dyDescent="0.2">
      <c r="A65" s="43">
        <v>54</v>
      </c>
      <c r="B65" s="44">
        <v>136.01</v>
      </c>
      <c r="C65" s="44">
        <v>69.66</v>
      </c>
      <c r="D65" s="44">
        <v>47.59</v>
      </c>
      <c r="E65" s="44">
        <v>36.590000000000003</v>
      </c>
      <c r="F65" s="44">
        <v>30.02</v>
      </c>
      <c r="G65" s="44">
        <v>25.66</v>
      </c>
      <c r="H65" s="44">
        <v>22.57</v>
      </c>
      <c r="I65" s="44">
        <v>20.27</v>
      </c>
      <c r="J65" s="44">
        <v>18.489999999999998</v>
      </c>
      <c r="K65" s="44">
        <v>17.07</v>
      </c>
      <c r="L65" s="44">
        <v>15.89</v>
      </c>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row>
    <row r="66" spans="1:50" x14ac:dyDescent="0.2">
      <c r="A66" s="43">
        <v>55</v>
      </c>
      <c r="B66" s="44">
        <v>137.87</v>
      </c>
      <c r="C66" s="44">
        <v>70.680000000000007</v>
      </c>
      <c r="D66" s="44">
        <v>48.33</v>
      </c>
      <c r="E66" s="44">
        <v>37.19</v>
      </c>
      <c r="F66" s="44">
        <v>30.54</v>
      </c>
      <c r="G66" s="44">
        <v>26.13</v>
      </c>
      <c r="H66" s="44">
        <v>23</v>
      </c>
      <c r="I66" s="44">
        <v>20.66</v>
      </c>
      <c r="J66" s="44">
        <v>18.850000000000001</v>
      </c>
      <c r="K66" s="44">
        <v>17.39</v>
      </c>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row>
    <row r="67" spans="1:50" x14ac:dyDescent="0.2">
      <c r="A67" s="43">
        <v>56</v>
      </c>
      <c r="B67" s="44">
        <v>139.79</v>
      </c>
      <c r="C67" s="44">
        <v>71.73</v>
      </c>
      <c r="D67" s="44">
        <v>49.1</v>
      </c>
      <c r="E67" s="44">
        <v>37.82</v>
      </c>
      <c r="F67" s="44">
        <v>31.08</v>
      </c>
      <c r="G67" s="44">
        <v>26.6</v>
      </c>
      <c r="H67" s="44">
        <v>23.42</v>
      </c>
      <c r="I67" s="44">
        <v>21.05</v>
      </c>
      <c r="J67" s="44">
        <v>19.2</v>
      </c>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row>
    <row r="68" spans="1:50" x14ac:dyDescent="0.2">
      <c r="A68" s="43">
        <v>57</v>
      </c>
      <c r="B68" s="44">
        <v>141.75</v>
      </c>
      <c r="C68" s="44">
        <v>72.81</v>
      </c>
      <c r="D68" s="44">
        <v>49.88</v>
      </c>
      <c r="E68" s="44">
        <v>38.450000000000003</v>
      </c>
      <c r="F68" s="44">
        <v>31.61</v>
      </c>
      <c r="G68" s="44">
        <v>27.07</v>
      </c>
      <c r="H68" s="44">
        <v>23.84</v>
      </c>
      <c r="I68" s="44">
        <v>21.43</v>
      </c>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row>
    <row r="69" spans="1:50" x14ac:dyDescent="0.2">
      <c r="A69" s="43">
        <v>58</v>
      </c>
      <c r="B69" s="44">
        <v>143.80000000000001</v>
      </c>
      <c r="C69" s="44">
        <v>73.930000000000007</v>
      </c>
      <c r="D69" s="44">
        <v>50.68</v>
      </c>
      <c r="E69" s="44">
        <v>39.08</v>
      </c>
      <c r="F69" s="44">
        <v>32.14</v>
      </c>
      <c r="G69" s="44">
        <v>27.53</v>
      </c>
      <c r="H69" s="44">
        <v>24.28</v>
      </c>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row>
    <row r="70" spans="1:50" x14ac:dyDescent="0.2">
      <c r="A70" s="43">
        <v>59</v>
      </c>
      <c r="B70" s="44">
        <v>145.94</v>
      </c>
      <c r="C70" s="44">
        <v>75.069999999999993</v>
      </c>
      <c r="D70" s="44">
        <v>51.48</v>
      </c>
      <c r="E70" s="44">
        <v>39.700000000000003</v>
      </c>
      <c r="F70" s="44">
        <v>32.65</v>
      </c>
      <c r="G70" s="44">
        <v>28.04</v>
      </c>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row>
    <row r="71" spans="1:50" x14ac:dyDescent="0.2">
      <c r="A71" s="43">
        <v>60</v>
      </c>
      <c r="B71" s="44">
        <v>148.13</v>
      </c>
      <c r="C71" s="44">
        <v>76.2</v>
      </c>
      <c r="D71" s="44">
        <v>52.26</v>
      </c>
      <c r="E71" s="44">
        <v>40.31</v>
      </c>
      <c r="F71" s="44">
        <v>33.26</v>
      </c>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row>
    <row r="72" spans="1:50" x14ac:dyDescent="0.2">
      <c r="A72" s="43">
        <v>61</v>
      </c>
      <c r="B72" s="44">
        <v>150.41999999999999</v>
      </c>
      <c r="C72" s="44">
        <v>77.39</v>
      </c>
      <c r="D72" s="44">
        <v>53.07</v>
      </c>
      <c r="E72" s="44">
        <v>41.05</v>
      </c>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row>
    <row r="73" spans="1:50" x14ac:dyDescent="0.2">
      <c r="A73" s="43">
        <v>62</v>
      </c>
      <c r="B73" s="44">
        <v>152.88999999999999</v>
      </c>
      <c r="C73" s="44">
        <v>78.66</v>
      </c>
      <c r="D73" s="44">
        <v>54.05</v>
      </c>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row>
    <row r="74" spans="1:50" x14ac:dyDescent="0.2">
      <c r="A74" s="43">
        <v>63</v>
      </c>
      <c r="B74" s="44">
        <v>155.54</v>
      </c>
      <c r="C74" s="44">
        <v>80.12</v>
      </c>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row>
    <row r="75" spans="1:50" x14ac:dyDescent="0.2">
      <c r="A75" s="43">
        <v>64</v>
      </c>
      <c r="B75" s="44">
        <v>158.41999999999999</v>
      </c>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row>
  </sheetData>
  <sheetProtection algorithmName="SHA-512" hashValue="PKVgyIRgKlhfa54MMOu8s11meThi0mgDp044wHXkSWHkUZ09p6V0sW057dDgP3/ZGOBmZ836wgCpF/KKxk2Tuw==" saltValue="jt1RXHg88sa5h335X8uebg==" spinCount="100000" sheet="1" objects="1" scenarios="1"/>
  <conditionalFormatting sqref="A6:A21">
    <cfRule type="expression" dxfId="71" priority="1" stopIfTrue="1">
      <formula>MOD(ROW(),2)=0</formula>
    </cfRule>
    <cfRule type="expression" dxfId="70" priority="2" stopIfTrue="1">
      <formula>MOD(ROW(),2)&lt;&gt;0</formula>
    </cfRule>
  </conditionalFormatting>
  <conditionalFormatting sqref="A26:A75">
    <cfRule type="expression" dxfId="69" priority="5" stopIfTrue="1">
      <formula>MOD(ROW(),2)=0</formula>
    </cfRule>
    <cfRule type="expression" dxfId="68" priority="6" stopIfTrue="1">
      <formula>MOD(ROW(),2)&lt;&gt;0</formula>
    </cfRule>
  </conditionalFormatting>
  <conditionalFormatting sqref="B6:M21">
    <cfRule type="expression" dxfId="67" priority="3" stopIfTrue="1">
      <formula>MOD(ROW(),2)=0</formula>
    </cfRule>
    <cfRule type="expression" dxfId="66" priority="4" stopIfTrue="1">
      <formula>MOD(ROW(),2)&lt;&gt;0</formula>
    </cfRule>
  </conditionalFormatting>
  <conditionalFormatting sqref="B26:AX75">
    <cfRule type="expression" dxfId="65" priority="7" stopIfTrue="1">
      <formula>MOD(ROW(),2)=0</formula>
    </cfRule>
    <cfRule type="expression" dxfId="64" priority="8" stopIfTrue="1">
      <formula>MOD(ROW(),2)&lt;&gt;0</formula>
    </cfRule>
  </conditionalFormatting>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11313-8ABF-497E-A94D-3DF21A8AC015}">
  <sheetPr codeName="Sheet61"/>
  <dimension ref="A1:AY76"/>
  <sheetViews>
    <sheetView showGridLines="0" workbookViewId="0">
      <selection activeCell="A6" sqref="A6"/>
    </sheetView>
  </sheetViews>
  <sheetFormatPr defaultRowHeight="12.75" x14ac:dyDescent="0.2"/>
  <cols>
    <col min="1" max="1" width="31.85546875" customWidth="1"/>
    <col min="2" max="51" width="15.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x-715</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193</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337</v>
      </c>
      <c r="C10" s="47"/>
      <c r="D10" s="47"/>
      <c r="E10" s="47"/>
      <c r="F10" s="47"/>
      <c r="G10" s="47"/>
      <c r="H10" s="47"/>
      <c r="I10" s="47"/>
      <c r="J10" s="47"/>
      <c r="K10" s="47"/>
      <c r="L10" s="47"/>
      <c r="M10" s="47"/>
    </row>
    <row r="11" spans="1:13" x14ac:dyDescent="0.2">
      <c r="A11" s="40" t="s">
        <v>151</v>
      </c>
      <c r="B11" s="47" t="s">
        <v>165</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715</v>
      </c>
      <c r="C14" s="47"/>
      <c r="D14" s="47"/>
      <c r="E14" s="47"/>
      <c r="F14" s="47"/>
      <c r="G14" s="47"/>
      <c r="H14" s="47"/>
      <c r="I14" s="47"/>
      <c r="J14" s="47"/>
      <c r="K14" s="47"/>
      <c r="L14" s="47"/>
      <c r="M14" s="47"/>
    </row>
    <row r="15" spans="1:13" x14ac:dyDescent="0.2">
      <c r="A15" s="40" t="s">
        <v>365</v>
      </c>
      <c r="B15" s="47" t="s">
        <v>338</v>
      </c>
      <c r="C15" s="47"/>
      <c r="D15" s="47"/>
      <c r="E15" s="47"/>
      <c r="F15" s="47"/>
      <c r="G15" s="47"/>
      <c r="H15" s="47"/>
      <c r="I15" s="47"/>
      <c r="J15" s="47"/>
      <c r="K15" s="47"/>
      <c r="L15" s="47"/>
      <c r="M15" s="47"/>
    </row>
    <row r="16" spans="1:13" x14ac:dyDescent="0.2">
      <c r="A16" s="40" t="s">
        <v>156</v>
      </c>
      <c r="B16" s="47" t="s">
        <v>324</v>
      </c>
      <c r="C16" s="47"/>
      <c r="D16" s="47"/>
      <c r="E16" s="47"/>
      <c r="F16" s="47"/>
      <c r="G16" s="47"/>
      <c r="H16" s="47"/>
      <c r="I16" s="47"/>
      <c r="J16" s="47"/>
      <c r="K16" s="47"/>
      <c r="L16" s="47"/>
      <c r="M16" s="47"/>
    </row>
    <row r="17" spans="1:51" x14ac:dyDescent="0.2">
      <c r="A17" s="41" t="s">
        <v>366</v>
      </c>
      <c r="B17" s="47"/>
      <c r="C17" s="47"/>
      <c r="D17" s="47"/>
      <c r="E17" s="47"/>
      <c r="F17" s="47"/>
      <c r="G17" s="47"/>
      <c r="H17" s="47"/>
      <c r="I17" s="47"/>
      <c r="J17" s="47"/>
      <c r="K17" s="47"/>
      <c r="L17" s="47"/>
      <c r="M17" s="47"/>
    </row>
    <row r="18" spans="1:51" x14ac:dyDescent="0.2">
      <c r="A18" s="40" t="s">
        <v>158</v>
      </c>
      <c r="B18" s="48">
        <v>45195</v>
      </c>
      <c r="C18" s="48"/>
      <c r="D18" s="48"/>
      <c r="E18" s="48"/>
      <c r="F18" s="48"/>
      <c r="G18" s="48"/>
      <c r="H18" s="48"/>
      <c r="I18" s="48"/>
      <c r="J18" s="48"/>
      <c r="K18" s="48"/>
      <c r="L18" s="48"/>
      <c r="M18" s="48"/>
    </row>
    <row r="19" spans="1:51" x14ac:dyDescent="0.2">
      <c r="A19" s="40" t="s">
        <v>159</v>
      </c>
      <c r="B19" s="48">
        <v>45218</v>
      </c>
      <c r="C19" s="48"/>
      <c r="D19" s="48"/>
      <c r="E19" s="48"/>
      <c r="F19" s="48"/>
      <c r="G19" s="48"/>
      <c r="H19" s="48"/>
      <c r="I19" s="48"/>
      <c r="J19" s="48"/>
      <c r="K19" s="48"/>
      <c r="L19" s="48"/>
      <c r="M19" s="48"/>
    </row>
    <row r="20" spans="1:51" x14ac:dyDescent="0.2">
      <c r="A20" s="40" t="s">
        <v>160</v>
      </c>
      <c r="B20" s="47" t="s">
        <v>169</v>
      </c>
      <c r="C20" s="47"/>
      <c r="D20" s="47"/>
      <c r="E20" s="47"/>
      <c r="F20" s="47"/>
      <c r="G20" s="47"/>
      <c r="H20" s="47"/>
      <c r="I20" s="47"/>
      <c r="J20" s="47"/>
      <c r="K20" s="47"/>
      <c r="L20" s="47"/>
      <c r="M20" s="47"/>
    </row>
    <row r="21" spans="1:51" x14ac:dyDescent="0.2">
      <c r="A21" s="40" t="s">
        <v>367</v>
      </c>
      <c r="B21" s="47"/>
      <c r="C21" s="47"/>
      <c r="D21" s="47"/>
      <c r="E21" s="47"/>
      <c r="F21" s="47"/>
      <c r="G21" s="47"/>
      <c r="H21" s="47"/>
      <c r="I21" s="47"/>
      <c r="J21" s="47"/>
      <c r="K21" s="47"/>
      <c r="L21" s="47"/>
      <c r="M21" s="47"/>
    </row>
    <row r="23" spans="1:51" x14ac:dyDescent="0.2">
      <c r="A23" s="23" t="str">
        <f>HYPERLINK("#'Factor List'!A1", "Back to Factor List")</f>
        <v>Back to Factor List</v>
      </c>
      <c r="B23" s="23" t="str">
        <f>HYPERLINK("#'Assumptions'!A1", "Assumptions")</f>
        <v>Assumptions</v>
      </c>
    </row>
    <row r="26" spans="1:51" s="56" customFormat="1" ht="38.25" x14ac:dyDescent="0.2">
      <c r="A26" s="55" t="s">
        <v>368</v>
      </c>
      <c r="B26" s="55" t="s">
        <v>572</v>
      </c>
      <c r="C26" s="55" t="s">
        <v>573</v>
      </c>
      <c r="D26" s="55" t="s">
        <v>574</v>
      </c>
      <c r="E26" s="55" t="s">
        <v>575</v>
      </c>
      <c r="F26" s="55" t="s">
        <v>576</v>
      </c>
      <c r="G26" s="55" t="s">
        <v>577</v>
      </c>
      <c r="H26" s="55" t="s">
        <v>578</v>
      </c>
      <c r="I26" s="55" t="s">
        <v>579</v>
      </c>
      <c r="J26" s="55" t="s">
        <v>580</v>
      </c>
      <c r="K26" s="55" t="s">
        <v>581</v>
      </c>
      <c r="L26" s="55" t="s">
        <v>582</v>
      </c>
      <c r="M26" s="55" t="s">
        <v>583</v>
      </c>
      <c r="N26" s="55" t="s">
        <v>584</v>
      </c>
      <c r="O26" s="55" t="s">
        <v>585</v>
      </c>
      <c r="P26" s="55" t="s">
        <v>586</v>
      </c>
      <c r="Q26" s="55" t="s">
        <v>587</v>
      </c>
      <c r="R26" s="55" t="s">
        <v>588</v>
      </c>
      <c r="S26" s="55" t="s">
        <v>589</v>
      </c>
      <c r="T26" s="55" t="s">
        <v>590</v>
      </c>
      <c r="U26" s="55" t="s">
        <v>591</v>
      </c>
      <c r="V26" s="55" t="s">
        <v>592</v>
      </c>
      <c r="W26" s="55" t="s">
        <v>593</v>
      </c>
      <c r="X26" s="55" t="s">
        <v>594</v>
      </c>
      <c r="Y26" s="55" t="s">
        <v>595</v>
      </c>
      <c r="Z26" s="55" t="s">
        <v>596</v>
      </c>
      <c r="AA26" s="55" t="s">
        <v>597</v>
      </c>
      <c r="AB26" s="55" t="s">
        <v>598</v>
      </c>
      <c r="AC26" s="55" t="s">
        <v>599</v>
      </c>
      <c r="AD26" s="55" t="s">
        <v>600</v>
      </c>
      <c r="AE26" s="55" t="s">
        <v>601</v>
      </c>
      <c r="AF26" s="55" t="s">
        <v>602</v>
      </c>
      <c r="AG26" s="55" t="s">
        <v>603</v>
      </c>
      <c r="AH26" s="55" t="s">
        <v>604</v>
      </c>
      <c r="AI26" s="55" t="s">
        <v>605</v>
      </c>
      <c r="AJ26" s="55" t="s">
        <v>606</v>
      </c>
      <c r="AK26" s="55" t="s">
        <v>607</v>
      </c>
      <c r="AL26" s="55" t="s">
        <v>608</v>
      </c>
      <c r="AM26" s="55" t="s">
        <v>609</v>
      </c>
      <c r="AN26" s="55" t="s">
        <v>610</v>
      </c>
      <c r="AO26" s="55" t="s">
        <v>611</v>
      </c>
      <c r="AP26" s="55" t="s">
        <v>612</v>
      </c>
      <c r="AQ26" s="55" t="s">
        <v>613</v>
      </c>
      <c r="AR26" s="55" t="s">
        <v>614</v>
      </c>
      <c r="AS26" s="55" t="s">
        <v>615</v>
      </c>
      <c r="AT26" s="55" t="s">
        <v>616</v>
      </c>
      <c r="AU26" s="55" t="s">
        <v>617</v>
      </c>
      <c r="AV26" s="55" t="s">
        <v>618</v>
      </c>
      <c r="AW26" s="55" t="s">
        <v>619</v>
      </c>
      <c r="AX26" s="55" t="s">
        <v>620</v>
      </c>
      <c r="AY26" s="55" t="s">
        <v>621</v>
      </c>
    </row>
    <row r="27" spans="1:51" x14ac:dyDescent="0.2">
      <c r="A27" s="43">
        <v>16</v>
      </c>
      <c r="B27" s="44">
        <v>76.97</v>
      </c>
      <c r="C27" s="44">
        <v>39.19</v>
      </c>
      <c r="D27" s="44">
        <v>26.6</v>
      </c>
      <c r="E27" s="44">
        <v>20.309999999999999</v>
      </c>
      <c r="F27" s="44">
        <v>16.54</v>
      </c>
      <c r="G27" s="44">
        <v>14.03</v>
      </c>
      <c r="H27" s="44">
        <v>12.24</v>
      </c>
      <c r="I27" s="44">
        <v>10.9</v>
      </c>
      <c r="J27" s="44">
        <v>9.86</v>
      </c>
      <c r="K27" s="44">
        <v>9.0299999999999994</v>
      </c>
      <c r="L27" s="44">
        <v>8.35</v>
      </c>
      <c r="M27" s="44">
        <v>7.79</v>
      </c>
      <c r="N27" s="44">
        <v>7.31</v>
      </c>
      <c r="O27" s="44">
        <v>6.91</v>
      </c>
      <c r="P27" s="44">
        <v>6.56</v>
      </c>
      <c r="Q27" s="44">
        <v>6.25</v>
      </c>
      <c r="R27" s="44">
        <v>5.98</v>
      </c>
      <c r="S27" s="44">
        <v>5.74</v>
      </c>
      <c r="T27" s="44">
        <v>5.53</v>
      </c>
      <c r="U27" s="44">
        <v>5.34</v>
      </c>
      <c r="V27" s="44">
        <v>5.17</v>
      </c>
      <c r="W27" s="44">
        <v>5.0199999999999996</v>
      </c>
      <c r="X27" s="44">
        <v>4.88</v>
      </c>
      <c r="Y27" s="44">
        <v>4.75</v>
      </c>
      <c r="Z27" s="44">
        <v>4.63</v>
      </c>
      <c r="AA27" s="44">
        <v>4.53</v>
      </c>
      <c r="AB27" s="44">
        <v>4.43</v>
      </c>
      <c r="AC27" s="44">
        <v>4.34</v>
      </c>
      <c r="AD27" s="44">
        <v>4.25</v>
      </c>
      <c r="AE27" s="44">
        <v>4.17</v>
      </c>
      <c r="AF27" s="44">
        <v>4.0999999999999996</v>
      </c>
      <c r="AG27" s="44">
        <v>4.03</v>
      </c>
      <c r="AH27" s="44">
        <v>3.97</v>
      </c>
      <c r="AI27" s="44">
        <v>3.91</v>
      </c>
      <c r="AJ27" s="44">
        <v>3.86</v>
      </c>
      <c r="AK27" s="44">
        <v>3.81</v>
      </c>
      <c r="AL27" s="44">
        <v>3.76</v>
      </c>
      <c r="AM27" s="44">
        <v>3.72</v>
      </c>
      <c r="AN27" s="44">
        <v>3.68</v>
      </c>
      <c r="AO27" s="44">
        <v>3.64</v>
      </c>
      <c r="AP27" s="44">
        <v>3.61</v>
      </c>
      <c r="AQ27" s="44">
        <v>3.57</v>
      </c>
      <c r="AR27" s="44">
        <v>3.54</v>
      </c>
      <c r="AS27" s="44">
        <v>3.51</v>
      </c>
      <c r="AT27" s="44">
        <v>3.49</v>
      </c>
      <c r="AU27" s="44">
        <v>3.46</v>
      </c>
      <c r="AV27" s="44">
        <v>3.44</v>
      </c>
      <c r="AW27" s="44">
        <v>3.42</v>
      </c>
      <c r="AX27" s="44">
        <v>3.4</v>
      </c>
      <c r="AY27" s="44">
        <v>3.36</v>
      </c>
    </row>
    <row r="28" spans="1:51" x14ac:dyDescent="0.2">
      <c r="A28" s="43">
        <v>17</v>
      </c>
      <c r="B28" s="44">
        <v>78.099999999999994</v>
      </c>
      <c r="C28" s="44">
        <v>39.76</v>
      </c>
      <c r="D28" s="44">
        <v>26.99</v>
      </c>
      <c r="E28" s="44">
        <v>20.61</v>
      </c>
      <c r="F28" s="44">
        <v>16.79</v>
      </c>
      <c r="G28" s="44">
        <v>14.24</v>
      </c>
      <c r="H28" s="44">
        <v>12.42</v>
      </c>
      <c r="I28" s="44">
        <v>11.06</v>
      </c>
      <c r="J28" s="44">
        <v>10.01</v>
      </c>
      <c r="K28" s="44">
        <v>9.16</v>
      </c>
      <c r="L28" s="44">
        <v>8.48</v>
      </c>
      <c r="M28" s="44">
        <v>7.9</v>
      </c>
      <c r="N28" s="44">
        <v>7.42</v>
      </c>
      <c r="O28" s="44">
        <v>7.01</v>
      </c>
      <c r="P28" s="44">
        <v>6.65</v>
      </c>
      <c r="Q28" s="44">
        <v>6.34</v>
      </c>
      <c r="R28" s="44">
        <v>6.07</v>
      </c>
      <c r="S28" s="44">
        <v>5.83</v>
      </c>
      <c r="T28" s="44">
        <v>5.62</v>
      </c>
      <c r="U28" s="44">
        <v>5.42</v>
      </c>
      <c r="V28" s="44">
        <v>5.25</v>
      </c>
      <c r="W28" s="44">
        <v>5.09</v>
      </c>
      <c r="X28" s="44">
        <v>4.95</v>
      </c>
      <c r="Y28" s="44">
        <v>4.82</v>
      </c>
      <c r="Z28" s="44">
        <v>4.7</v>
      </c>
      <c r="AA28" s="44">
        <v>4.59</v>
      </c>
      <c r="AB28" s="44">
        <v>4.49</v>
      </c>
      <c r="AC28" s="44">
        <v>4.4000000000000004</v>
      </c>
      <c r="AD28" s="44">
        <v>4.32</v>
      </c>
      <c r="AE28" s="44">
        <v>4.24</v>
      </c>
      <c r="AF28" s="44">
        <v>4.16</v>
      </c>
      <c r="AG28" s="44">
        <v>4.0999999999999996</v>
      </c>
      <c r="AH28" s="44">
        <v>4.03</v>
      </c>
      <c r="AI28" s="44">
        <v>3.98</v>
      </c>
      <c r="AJ28" s="44">
        <v>3.92</v>
      </c>
      <c r="AK28" s="44">
        <v>3.87</v>
      </c>
      <c r="AL28" s="44">
        <v>3.82</v>
      </c>
      <c r="AM28" s="44">
        <v>3.78</v>
      </c>
      <c r="AN28" s="44">
        <v>3.74</v>
      </c>
      <c r="AO28" s="44">
        <v>3.7</v>
      </c>
      <c r="AP28" s="44">
        <v>3.66</v>
      </c>
      <c r="AQ28" s="44">
        <v>3.63</v>
      </c>
      <c r="AR28" s="44">
        <v>3.6</v>
      </c>
      <c r="AS28" s="44">
        <v>3.57</v>
      </c>
      <c r="AT28" s="44">
        <v>3.54</v>
      </c>
      <c r="AU28" s="44">
        <v>3.52</v>
      </c>
      <c r="AV28" s="44">
        <v>3.5</v>
      </c>
      <c r="AW28" s="44">
        <v>3.48</v>
      </c>
      <c r="AX28" s="44">
        <v>3.46</v>
      </c>
      <c r="AY28" s="44"/>
    </row>
    <row r="29" spans="1:51" x14ac:dyDescent="0.2">
      <c r="A29" s="43">
        <v>18</v>
      </c>
      <c r="B29" s="44">
        <v>79.23</v>
      </c>
      <c r="C29" s="44">
        <v>40.340000000000003</v>
      </c>
      <c r="D29" s="44">
        <v>27.39</v>
      </c>
      <c r="E29" s="44">
        <v>20.91</v>
      </c>
      <c r="F29" s="44">
        <v>17.03</v>
      </c>
      <c r="G29" s="44">
        <v>14.45</v>
      </c>
      <c r="H29" s="44">
        <v>12.61</v>
      </c>
      <c r="I29" s="44">
        <v>11.23</v>
      </c>
      <c r="J29" s="44">
        <v>10.15</v>
      </c>
      <c r="K29" s="44">
        <v>9.3000000000000007</v>
      </c>
      <c r="L29" s="44">
        <v>8.6</v>
      </c>
      <c r="M29" s="44">
        <v>8.02</v>
      </c>
      <c r="N29" s="44">
        <v>7.53</v>
      </c>
      <c r="O29" s="44">
        <v>7.11</v>
      </c>
      <c r="P29" s="44">
        <v>6.75</v>
      </c>
      <c r="Q29" s="44">
        <v>6.44</v>
      </c>
      <c r="R29" s="44">
        <v>6.16</v>
      </c>
      <c r="S29" s="44">
        <v>5.92</v>
      </c>
      <c r="T29" s="44">
        <v>5.7</v>
      </c>
      <c r="U29" s="44">
        <v>5.5</v>
      </c>
      <c r="V29" s="44">
        <v>5.33</v>
      </c>
      <c r="W29" s="44">
        <v>5.17</v>
      </c>
      <c r="X29" s="44">
        <v>5.03</v>
      </c>
      <c r="Y29" s="44">
        <v>4.8899999999999997</v>
      </c>
      <c r="Z29" s="44">
        <v>4.7699999999999996</v>
      </c>
      <c r="AA29" s="44">
        <v>4.66</v>
      </c>
      <c r="AB29" s="44">
        <v>4.5599999999999996</v>
      </c>
      <c r="AC29" s="44">
        <v>4.47</v>
      </c>
      <c r="AD29" s="44">
        <v>4.38</v>
      </c>
      <c r="AE29" s="44">
        <v>4.3</v>
      </c>
      <c r="AF29" s="44">
        <v>4.2300000000000004</v>
      </c>
      <c r="AG29" s="44">
        <v>4.16</v>
      </c>
      <c r="AH29" s="44">
        <v>4.0999999999999996</v>
      </c>
      <c r="AI29" s="44">
        <v>4.04</v>
      </c>
      <c r="AJ29" s="44">
        <v>3.98</v>
      </c>
      <c r="AK29" s="44">
        <v>3.93</v>
      </c>
      <c r="AL29" s="44">
        <v>3.88</v>
      </c>
      <c r="AM29" s="44">
        <v>3.84</v>
      </c>
      <c r="AN29" s="44">
        <v>3.8</v>
      </c>
      <c r="AO29" s="44">
        <v>3.76</v>
      </c>
      <c r="AP29" s="44">
        <v>3.72</v>
      </c>
      <c r="AQ29" s="44">
        <v>3.69</v>
      </c>
      <c r="AR29" s="44">
        <v>3.66</v>
      </c>
      <c r="AS29" s="44">
        <v>3.63</v>
      </c>
      <c r="AT29" s="44">
        <v>3.61</v>
      </c>
      <c r="AU29" s="44">
        <v>3.58</v>
      </c>
      <c r="AV29" s="44">
        <v>3.56</v>
      </c>
      <c r="AW29" s="44">
        <v>3.54</v>
      </c>
      <c r="AX29" s="44"/>
      <c r="AY29" s="44"/>
    </row>
    <row r="30" spans="1:51" x14ac:dyDescent="0.2">
      <c r="A30" s="43">
        <v>19</v>
      </c>
      <c r="B30" s="44">
        <v>80.39</v>
      </c>
      <c r="C30" s="44">
        <v>40.93</v>
      </c>
      <c r="D30" s="44">
        <v>27.79</v>
      </c>
      <c r="E30" s="44">
        <v>21.22</v>
      </c>
      <c r="F30" s="44">
        <v>17.28</v>
      </c>
      <c r="G30" s="44">
        <v>14.66</v>
      </c>
      <c r="H30" s="44">
        <v>12.79</v>
      </c>
      <c r="I30" s="44">
        <v>11.39</v>
      </c>
      <c r="J30" s="44">
        <v>10.3</v>
      </c>
      <c r="K30" s="44">
        <v>9.44</v>
      </c>
      <c r="L30" s="44">
        <v>8.73</v>
      </c>
      <c r="M30" s="44">
        <v>8.14</v>
      </c>
      <c r="N30" s="44">
        <v>7.64</v>
      </c>
      <c r="O30" s="44">
        <v>7.22</v>
      </c>
      <c r="P30" s="44">
        <v>6.85</v>
      </c>
      <c r="Q30" s="44">
        <v>6.53</v>
      </c>
      <c r="R30" s="44">
        <v>6.25</v>
      </c>
      <c r="S30" s="44">
        <v>6.01</v>
      </c>
      <c r="T30" s="44">
        <v>5.78</v>
      </c>
      <c r="U30" s="44">
        <v>5.59</v>
      </c>
      <c r="V30" s="44">
        <v>5.41</v>
      </c>
      <c r="W30" s="44">
        <v>5.25</v>
      </c>
      <c r="X30" s="44">
        <v>5.0999999999999996</v>
      </c>
      <c r="Y30" s="44">
        <v>4.97</v>
      </c>
      <c r="Z30" s="44">
        <v>4.8499999999999996</v>
      </c>
      <c r="AA30" s="44">
        <v>4.7300000000000004</v>
      </c>
      <c r="AB30" s="44">
        <v>4.63</v>
      </c>
      <c r="AC30" s="44">
        <v>4.54</v>
      </c>
      <c r="AD30" s="44">
        <v>4.45</v>
      </c>
      <c r="AE30" s="44">
        <v>4.37</v>
      </c>
      <c r="AF30" s="44">
        <v>4.29</v>
      </c>
      <c r="AG30" s="44">
        <v>4.22</v>
      </c>
      <c r="AH30" s="44">
        <v>4.16</v>
      </c>
      <c r="AI30" s="44">
        <v>4.0999999999999996</v>
      </c>
      <c r="AJ30" s="44">
        <v>4.05</v>
      </c>
      <c r="AK30" s="44">
        <v>3.99</v>
      </c>
      <c r="AL30" s="44">
        <v>3.95</v>
      </c>
      <c r="AM30" s="44">
        <v>3.9</v>
      </c>
      <c r="AN30" s="44">
        <v>3.86</v>
      </c>
      <c r="AO30" s="44">
        <v>3.82</v>
      </c>
      <c r="AP30" s="44">
        <v>3.79</v>
      </c>
      <c r="AQ30" s="44">
        <v>3.75</v>
      </c>
      <c r="AR30" s="44">
        <v>3.72</v>
      </c>
      <c r="AS30" s="44">
        <v>3.69</v>
      </c>
      <c r="AT30" s="44">
        <v>3.67</v>
      </c>
      <c r="AU30" s="44">
        <v>3.64</v>
      </c>
      <c r="AV30" s="44">
        <v>3.62</v>
      </c>
      <c r="AW30" s="44"/>
      <c r="AX30" s="44"/>
      <c r="AY30" s="44"/>
    </row>
    <row r="31" spans="1:51" x14ac:dyDescent="0.2">
      <c r="A31" s="43">
        <v>20</v>
      </c>
      <c r="B31" s="44">
        <v>81.56</v>
      </c>
      <c r="C31" s="44">
        <v>41.53</v>
      </c>
      <c r="D31" s="44">
        <v>28.19</v>
      </c>
      <c r="E31" s="44">
        <v>21.53</v>
      </c>
      <c r="F31" s="44">
        <v>17.54</v>
      </c>
      <c r="G31" s="44">
        <v>14.88</v>
      </c>
      <c r="H31" s="44">
        <v>12.98</v>
      </c>
      <c r="I31" s="44">
        <v>11.56</v>
      </c>
      <c r="J31" s="44">
        <v>10.46</v>
      </c>
      <c r="K31" s="44">
        <v>9.58</v>
      </c>
      <c r="L31" s="44">
        <v>8.86</v>
      </c>
      <c r="M31" s="44">
        <v>8.26</v>
      </c>
      <c r="N31" s="44">
        <v>7.76</v>
      </c>
      <c r="O31" s="44">
        <v>7.33</v>
      </c>
      <c r="P31" s="44">
        <v>6.96</v>
      </c>
      <c r="Q31" s="44">
        <v>6.63</v>
      </c>
      <c r="R31" s="44">
        <v>6.35</v>
      </c>
      <c r="S31" s="44">
        <v>6.1</v>
      </c>
      <c r="T31" s="44">
        <v>5.87</v>
      </c>
      <c r="U31" s="44">
        <v>5.67</v>
      </c>
      <c r="V31" s="44">
        <v>5.49</v>
      </c>
      <c r="W31" s="44">
        <v>5.33</v>
      </c>
      <c r="X31" s="44">
        <v>5.18</v>
      </c>
      <c r="Y31" s="44">
        <v>5.04</v>
      </c>
      <c r="Z31" s="44">
        <v>4.92</v>
      </c>
      <c r="AA31" s="44">
        <v>4.8099999999999996</v>
      </c>
      <c r="AB31" s="44">
        <v>4.7</v>
      </c>
      <c r="AC31" s="44">
        <v>4.6100000000000003</v>
      </c>
      <c r="AD31" s="44">
        <v>4.5199999999999996</v>
      </c>
      <c r="AE31" s="44">
        <v>4.4400000000000004</v>
      </c>
      <c r="AF31" s="44">
        <v>4.3600000000000003</v>
      </c>
      <c r="AG31" s="44">
        <v>4.29</v>
      </c>
      <c r="AH31" s="44">
        <v>4.2300000000000004</v>
      </c>
      <c r="AI31" s="44">
        <v>4.17</v>
      </c>
      <c r="AJ31" s="44">
        <v>4.1100000000000003</v>
      </c>
      <c r="AK31" s="44">
        <v>4.0599999999999996</v>
      </c>
      <c r="AL31" s="44">
        <v>4.01</v>
      </c>
      <c r="AM31" s="44">
        <v>3.97</v>
      </c>
      <c r="AN31" s="44">
        <v>3.92</v>
      </c>
      <c r="AO31" s="44">
        <v>3.89</v>
      </c>
      <c r="AP31" s="44">
        <v>3.85</v>
      </c>
      <c r="AQ31" s="44">
        <v>3.82</v>
      </c>
      <c r="AR31" s="44">
        <v>3.79</v>
      </c>
      <c r="AS31" s="44">
        <v>3.76</v>
      </c>
      <c r="AT31" s="44">
        <v>3.73</v>
      </c>
      <c r="AU31" s="44">
        <v>3.71</v>
      </c>
      <c r="AV31" s="44"/>
      <c r="AW31" s="44"/>
      <c r="AX31" s="44"/>
      <c r="AY31" s="44"/>
    </row>
    <row r="32" spans="1:51" x14ac:dyDescent="0.2">
      <c r="A32" s="43">
        <v>21</v>
      </c>
      <c r="B32" s="44">
        <v>82.76</v>
      </c>
      <c r="C32" s="44">
        <v>42.14</v>
      </c>
      <c r="D32" s="44">
        <v>28.61</v>
      </c>
      <c r="E32" s="44">
        <v>21.85</v>
      </c>
      <c r="F32" s="44">
        <v>17.8</v>
      </c>
      <c r="G32" s="44">
        <v>15.1</v>
      </c>
      <c r="H32" s="44">
        <v>13.17</v>
      </c>
      <c r="I32" s="44">
        <v>11.73</v>
      </c>
      <c r="J32" s="44">
        <v>10.61</v>
      </c>
      <c r="K32" s="44">
        <v>9.7200000000000006</v>
      </c>
      <c r="L32" s="44">
        <v>8.99</v>
      </c>
      <c r="M32" s="44">
        <v>8.3800000000000008</v>
      </c>
      <c r="N32" s="44">
        <v>7.87</v>
      </c>
      <c r="O32" s="44">
        <v>7.44</v>
      </c>
      <c r="P32" s="44">
        <v>7.06</v>
      </c>
      <c r="Q32" s="44">
        <v>6.73</v>
      </c>
      <c r="R32" s="44">
        <v>6.44</v>
      </c>
      <c r="S32" s="44">
        <v>6.19</v>
      </c>
      <c r="T32" s="44">
        <v>5.96</v>
      </c>
      <c r="U32" s="44">
        <v>5.76</v>
      </c>
      <c r="V32" s="44">
        <v>5.57</v>
      </c>
      <c r="W32" s="44">
        <v>5.41</v>
      </c>
      <c r="X32" s="44">
        <v>5.26</v>
      </c>
      <c r="Y32" s="44">
        <v>5.12</v>
      </c>
      <c r="Z32" s="44">
        <v>5</v>
      </c>
      <c r="AA32" s="44">
        <v>4.88</v>
      </c>
      <c r="AB32" s="44">
        <v>4.78</v>
      </c>
      <c r="AC32" s="44">
        <v>4.68</v>
      </c>
      <c r="AD32" s="44">
        <v>4.59</v>
      </c>
      <c r="AE32" s="44">
        <v>4.51</v>
      </c>
      <c r="AF32" s="44">
        <v>4.43</v>
      </c>
      <c r="AG32" s="44">
        <v>4.3600000000000003</v>
      </c>
      <c r="AH32" s="44">
        <v>4.29</v>
      </c>
      <c r="AI32" s="44">
        <v>4.2300000000000004</v>
      </c>
      <c r="AJ32" s="44">
        <v>4.18</v>
      </c>
      <c r="AK32" s="44">
        <v>4.12</v>
      </c>
      <c r="AL32" s="44">
        <v>4.08</v>
      </c>
      <c r="AM32" s="44">
        <v>4.03</v>
      </c>
      <c r="AN32" s="44">
        <v>3.99</v>
      </c>
      <c r="AO32" s="44">
        <v>3.95</v>
      </c>
      <c r="AP32" s="44">
        <v>3.92</v>
      </c>
      <c r="AQ32" s="44">
        <v>3.88</v>
      </c>
      <c r="AR32" s="44">
        <v>3.85</v>
      </c>
      <c r="AS32" s="44">
        <v>3.83</v>
      </c>
      <c r="AT32" s="44">
        <v>3.8</v>
      </c>
      <c r="AU32" s="44"/>
      <c r="AV32" s="44"/>
      <c r="AW32" s="44"/>
      <c r="AX32" s="44"/>
      <c r="AY32" s="44"/>
    </row>
    <row r="33" spans="1:51" x14ac:dyDescent="0.2">
      <c r="A33" s="43">
        <v>22</v>
      </c>
      <c r="B33" s="44">
        <v>83.96</v>
      </c>
      <c r="C33" s="44">
        <v>42.75</v>
      </c>
      <c r="D33" s="44">
        <v>29.03</v>
      </c>
      <c r="E33" s="44">
        <v>22.17</v>
      </c>
      <c r="F33" s="44">
        <v>18.059999999999999</v>
      </c>
      <c r="G33" s="44">
        <v>15.32</v>
      </c>
      <c r="H33" s="44">
        <v>13.37</v>
      </c>
      <c r="I33" s="44">
        <v>11.9</v>
      </c>
      <c r="J33" s="44">
        <v>10.77</v>
      </c>
      <c r="K33" s="44">
        <v>9.86</v>
      </c>
      <c r="L33" s="44">
        <v>9.1199999999999992</v>
      </c>
      <c r="M33" s="44">
        <v>8.51</v>
      </c>
      <c r="N33" s="44">
        <v>7.99</v>
      </c>
      <c r="O33" s="44">
        <v>7.55</v>
      </c>
      <c r="P33" s="44">
        <v>7.17</v>
      </c>
      <c r="Q33" s="44">
        <v>6.83</v>
      </c>
      <c r="R33" s="44">
        <v>6.54</v>
      </c>
      <c r="S33" s="44">
        <v>6.28</v>
      </c>
      <c r="T33" s="44">
        <v>6.05</v>
      </c>
      <c r="U33" s="44">
        <v>5.84</v>
      </c>
      <c r="V33" s="44">
        <v>5.66</v>
      </c>
      <c r="W33" s="44">
        <v>5.49</v>
      </c>
      <c r="X33" s="44">
        <v>5.34</v>
      </c>
      <c r="Y33" s="44">
        <v>5.2</v>
      </c>
      <c r="Z33" s="44">
        <v>5.07</v>
      </c>
      <c r="AA33" s="44">
        <v>4.96</v>
      </c>
      <c r="AB33" s="44">
        <v>4.8499999999999996</v>
      </c>
      <c r="AC33" s="44">
        <v>4.75</v>
      </c>
      <c r="AD33" s="44">
        <v>4.66</v>
      </c>
      <c r="AE33" s="44">
        <v>4.58</v>
      </c>
      <c r="AF33" s="44">
        <v>4.5</v>
      </c>
      <c r="AG33" s="44">
        <v>4.43</v>
      </c>
      <c r="AH33" s="44">
        <v>4.3600000000000003</v>
      </c>
      <c r="AI33" s="44">
        <v>4.3</v>
      </c>
      <c r="AJ33" s="44">
        <v>4.24</v>
      </c>
      <c r="AK33" s="44">
        <v>4.1900000000000004</v>
      </c>
      <c r="AL33" s="44">
        <v>4.1399999999999997</v>
      </c>
      <c r="AM33" s="44">
        <v>4.0999999999999996</v>
      </c>
      <c r="AN33" s="44">
        <v>4.0599999999999996</v>
      </c>
      <c r="AO33" s="44">
        <v>4.0199999999999996</v>
      </c>
      <c r="AP33" s="44">
        <v>3.98</v>
      </c>
      <c r="AQ33" s="44">
        <v>3.95</v>
      </c>
      <c r="AR33" s="44">
        <v>3.92</v>
      </c>
      <c r="AS33" s="44">
        <v>3.9</v>
      </c>
      <c r="AT33" s="44"/>
      <c r="AU33" s="44"/>
      <c r="AV33" s="44"/>
      <c r="AW33" s="44"/>
      <c r="AX33" s="44"/>
      <c r="AY33" s="44"/>
    </row>
    <row r="34" spans="1:51" x14ac:dyDescent="0.2">
      <c r="A34" s="43">
        <v>23</v>
      </c>
      <c r="B34" s="44">
        <v>85.17</v>
      </c>
      <c r="C34" s="44">
        <v>43.37</v>
      </c>
      <c r="D34" s="44">
        <v>29.45</v>
      </c>
      <c r="E34" s="44">
        <v>22.49</v>
      </c>
      <c r="F34" s="44">
        <v>18.32</v>
      </c>
      <c r="G34" s="44">
        <v>15.54</v>
      </c>
      <c r="H34" s="44">
        <v>13.56</v>
      </c>
      <c r="I34" s="44">
        <v>12.08</v>
      </c>
      <c r="J34" s="44">
        <v>10.93</v>
      </c>
      <c r="K34" s="44">
        <v>10.01</v>
      </c>
      <c r="L34" s="44">
        <v>9.26</v>
      </c>
      <c r="M34" s="44">
        <v>8.6300000000000008</v>
      </c>
      <c r="N34" s="44">
        <v>8.11</v>
      </c>
      <c r="O34" s="44">
        <v>7.66</v>
      </c>
      <c r="P34" s="44">
        <v>7.27</v>
      </c>
      <c r="Q34" s="44">
        <v>6.93</v>
      </c>
      <c r="R34" s="44">
        <v>6.64</v>
      </c>
      <c r="S34" s="44">
        <v>6.37</v>
      </c>
      <c r="T34" s="44">
        <v>6.14</v>
      </c>
      <c r="U34" s="44">
        <v>5.93</v>
      </c>
      <c r="V34" s="44">
        <v>5.74</v>
      </c>
      <c r="W34" s="44">
        <v>5.57</v>
      </c>
      <c r="X34" s="44">
        <v>5.42</v>
      </c>
      <c r="Y34" s="44">
        <v>5.28</v>
      </c>
      <c r="Z34" s="44">
        <v>5.15</v>
      </c>
      <c r="AA34" s="44">
        <v>5.03</v>
      </c>
      <c r="AB34" s="44">
        <v>4.92</v>
      </c>
      <c r="AC34" s="44">
        <v>4.82</v>
      </c>
      <c r="AD34" s="44">
        <v>4.7300000000000004</v>
      </c>
      <c r="AE34" s="44">
        <v>4.6500000000000004</v>
      </c>
      <c r="AF34" s="44">
        <v>4.57</v>
      </c>
      <c r="AG34" s="44">
        <v>4.5</v>
      </c>
      <c r="AH34" s="44">
        <v>4.43</v>
      </c>
      <c r="AI34" s="44">
        <v>4.37</v>
      </c>
      <c r="AJ34" s="44">
        <v>4.3099999999999996</v>
      </c>
      <c r="AK34" s="44">
        <v>4.26</v>
      </c>
      <c r="AL34" s="44">
        <v>4.21</v>
      </c>
      <c r="AM34" s="44">
        <v>4.17</v>
      </c>
      <c r="AN34" s="44">
        <v>4.13</v>
      </c>
      <c r="AO34" s="44">
        <v>4.09</v>
      </c>
      <c r="AP34" s="44">
        <v>4.05</v>
      </c>
      <c r="AQ34" s="44">
        <v>4.0199999999999996</v>
      </c>
      <c r="AR34" s="44">
        <v>3.99</v>
      </c>
      <c r="AS34" s="44"/>
      <c r="AT34" s="44"/>
      <c r="AU34" s="44"/>
      <c r="AV34" s="44"/>
      <c r="AW34" s="44"/>
      <c r="AX34" s="44"/>
      <c r="AY34" s="44"/>
    </row>
    <row r="35" spans="1:51" x14ac:dyDescent="0.2">
      <c r="A35" s="43">
        <v>24</v>
      </c>
      <c r="B35" s="44">
        <v>86.39</v>
      </c>
      <c r="C35" s="44">
        <v>43.99</v>
      </c>
      <c r="D35" s="44">
        <v>29.87</v>
      </c>
      <c r="E35" s="44">
        <v>22.81</v>
      </c>
      <c r="F35" s="44">
        <v>18.579999999999998</v>
      </c>
      <c r="G35" s="44">
        <v>15.76</v>
      </c>
      <c r="H35" s="44">
        <v>13.76</v>
      </c>
      <c r="I35" s="44">
        <v>12.25</v>
      </c>
      <c r="J35" s="44">
        <v>11.08</v>
      </c>
      <c r="K35" s="44">
        <v>10.15</v>
      </c>
      <c r="L35" s="44">
        <v>9.39</v>
      </c>
      <c r="M35" s="44">
        <v>8.76</v>
      </c>
      <c r="N35" s="44">
        <v>8.23</v>
      </c>
      <c r="O35" s="44">
        <v>7.77</v>
      </c>
      <c r="P35" s="44">
        <v>7.38</v>
      </c>
      <c r="Q35" s="44">
        <v>7.04</v>
      </c>
      <c r="R35" s="44">
        <v>6.73</v>
      </c>
      <c r="S35" s="44">
        <v>6.47</v>
      </c>
      <c r="T35" s="44">
        <v>6.23</v>
      </c>
      <c r="U35" s="44">
        <v>6.02</v>
      </c>
      <c r="V35" s="44">
        <v>5.83</v>
      </c>
      <c r="W35" s="44">
        <v>5.66</v>
      </c>
      <c r="X35" s="44">
        <v>5.5</v>
      </c>
      <c r="Y35" s="44">
        <v>5.36</v>
      </c>
      <c r="Z35" s="44">
        <v>5.23</v>
      </c>
      <c r="AA35" s="44">
        <v>5.1100000000000003</v>
      </c>
      <c r="AB35" s="44">
        <v>5</v>
      </c>
      <c r="AC35" s="44">
        <v>4.9000000000000004</v>
      </c>
      <c r="AD35" s="44">
        <v>4.8099999999999996</v>
      </c>
      <c r="AE35" s="44">
        <v>4.72</v>
      </c>
      <c r="AF35" s="44">
        <v>4.6399999999999997</v>
      </c>
      <c r="AG35" s="44">
        <v>4.57</v>
      </c>
      <c r="AH35" s="44">
        <v>4.5</v>
      </c>
      <c r="AI35" s="44">
        <v>4.4400000000000004</v>
      </c>
      <c r="AJ35" s="44">
        <v>4.3899999999999997</v>
      </c>
      <c r="AK35" s="44">
        <v>4.33</v>
      </c>
      <c r="AL35" s="44">
        <v>4.29</v>
      </c>
      <c r="AM35" s="44">
        <v>4.24</v>
      </c>
      <c r="AN35" s="44">
        <v>4.2</v>
      </c>
      <c r="AO35" s="44">
        <v>4.16</v>
      </c>
      <c r="AP35" s="44">
        <v>4.13</v>
      </c>
      <c r="AQ35" s="44">
        <v>4.0999999999999996</v>
      </c>
      <c r="AR35" s="44"/>
      <c r="AS35" s="44"/>
      <c r="AT35" s="44"/>
      <c r="AU35" s="44"/>
      <c r="AV35" s="44"/>
      <c r="AW35" s="44"/>
      <c r="AX35" s="44"/>
      <c r="AY35" s="44"/>
    </row>
    <row r="36" spans="1:51" x14ac:dyDescent="0.2">
      <c r="A36" s="43">
        <v>25</v>
      </c>
      <c r="B36" s="44">
        <v>87.62</v>
      </c>
      <c r="C36" s="44">
        <v>44.62</v>
      </c>
      <c r="D36" s="44">
        <v>30.3</v>
      </c>
      <c r="E36" s="44">
        <v>23.14</v>
      </c>
      <c r="F36" s="44">
        <v>18.850000000000001</v>
      </c>
      <c r="G36" s="44">
        <v>15.99</v>
      </c>
      <c r="H36" s="44">
        <v>13.95</v>
      </c>
      <c r="I36" s="44">
        <v>12.43</v>
      </c>
      <c r="J36" s="44">
        <v>11.24</v>
      </c>
      <c r="K36" s="44">
        <v>10.3</v>
      </c>
      <c r="L36" s="44">
        <v>9.5299999999999994</v>
      </c>
      <c r="M36" s="44">
        <v>8.89</v>
      </c>
      <c r="N36" s="44">
        <v>8.35</v>
      </c>
      <c r="O36" s="44">
        <v>7.89</v>
      </c>
      <c r="P36" s="44">
        <v>7.49</v>
      </c>
      <c r="Q36" s="44">
        <v>7.14</v>
      </c>
      <c r="R36" s="44">
        <v>6.83</v>
      </c>
      <c r="S36" s="44">
        <v>6.56</v>
      </c>
      <c r="T36" s="44">
        <v>6.32</v>
      </c>
      <c r="U36" s="44">
        <v>6.11</v>
      </c>
      <c r="V36" s="44">
        <v>5.91</v>
      </c>
      <c r="W36" s="44">
        <v>5.74</v>
      </c>
      <c r="X36" s="44">
        <v>5.58</v>
      </c>
      <c r="Y36" s="44">
        <v>5.44</v>
      </c>
      <c r="Z36" s="44">
        <v>5.31</v>
      </c>
      <c r="AA36" s="44">
        <v>5.19</v>
      </c>
      <c r="AB36" s="44">
        <v>5.07</v>
      </c>
      <c r="AC36" s="44">
        <v>4.97</v>
      </c>
      <c r="AD36" s="44">
        <v>4.88</v>
      </c>
      <c r="AE36" s="44">
        <v>4.8</v>
      </c>
      <c r="AF36" s="44">
        <v>4.72</v>
      </c>
      <c r="AG36" s="44">
        <v>4.6399999999999997</v>
      </c>
      <c r="AH36" s="44">
        <v>4.58</v>
      </c>
      <c r="AI36" s="44">
        <v>4.5199999999999996</v>
      </c>
      <c r="AJ36" s="44">
        <v>4.46</v>
      </c>
      <c r="AK36" s="44">
        <v>4.41</v>
      </c>
      <c r="AL36" s="44">
        <v>4.3600000000000003</v>
      </c>
      <c r="AM36" s="44">
        <v>4.3099999999999996</v>
      </c>
      <c r="AN36" s="44">
        <v>4.2699999999999996</v>
      </c>
      <c r="AO36" s="44">
        <v>4.24</v>
      </c>
      <c r="AP36" s="44">
        <v>4.2</v>
      </c>
      <c r="AQ36" s="44"/>
      <c r="AR36" s="44"/>
      <c r="AS36" s="44"/>
      <c r="AT36" s="44"/>
      <c r="AU36" s="44"/>
      <c r="AV36" s="44"/>
      <c r="AW36" s="44"/>
      <c r="AX36" s="44"/>
      <c r="AY36" s="44"/>
    </row>
    <row r="37" spans="1:51" x14ac:dyDescent="0.2">
      <c r="A37" s="43">
        <v>26</v>
      </c>
      <c r="B37" s="44">
        <v>88.87</v>
      </c>
      <c r="C37" s="44">
        <v>45.26</v>
      </c>
      <c r="D37" s="44">
        <v>30.73</v>
      </c>
      <c r="E37" s="44">
        <v>23.47</v>
      </c>
      <c r="F37" s="44">
        <v>19.12</v>
      </c>
      <c r="G37" s="44">
        <v>16.22</v>
      </c>
      <c r="H37" s="44">
        <v>14.15</v>
      </c>
      <c r="I37" s="44">
        <v>12.61</v>
      </c>
      <c r="J37" s="44">
        <v>11.41</v>
      </c>
      <c r="K37" s="44">
        <v>10.45</v>
      </c>
      <c r="L37" s="44">
        <v>9.67</v>
      </c>
      <c r="M37" s="44">
        <v>9.02</v>
      </c>
      <c r="N37" s="44">
        <v>8.4700000000000006</v>
      </c>
      <c r="O37" s="44">
        <v>8</v>
      </c>
      <c r="P37" s="44">
        <v>7.6</v>
      </c>
      <c r="Q37" s="44">
        <v>7.24</v>
      </c>
      <c r="R37" s="44">
        <v>6.93</v>
      </c>
      <c r="S37" s="44">
        <v>6.66</v>
      </c>
      <c r="T37" s="44">
        <v>6.42</v>
      </c>
      <c r="U37" s="44">
        <v>6.2</v>
      </c>
      <c r="V37" s="44">
        <v>6</v>
      </c>
      <c r="W37" s="44">
        <v>5.83</v>
      </c>
      <c r="X37" s="44">
        <v>5.67</v>
      </c>
      <c r="Y37" s="44">
        <v>5.52</v>
      </c>
      <c r="Z37" s="44">
        <v>5.39</v>
      </c>
      <c r="AA37" s="44">
        <v>5.26</v>
      </c>
      <c r="AB37" s="44">
        <v>5.15</v>
      </c>
      <c r="AC37" s="44">
        <v>5.05</v>
      </c>
      <c r="AD37" s="44">
        <v>4.96</v>
      </c>
      <c r="AE37" s="44">
        <v>4.87</v>
      </c>
      <c r="AF37" s="44">
        <v>4.79</v>
      </c>
      <c r="AG37" s="44">
        <v>4.72</v>
      </c>
      <c r="AH37" s="44">
        <v>4.6500000000000004</v>
      </c>
      <c r="AI37" s="44">
        <v>4.59</v>
      </c>
      <c r="AJ37" s="44">
        <v>4.54</v>
      </c>
      <c r="AK37" s="44">
        <v>4.4800000000000004</v>
      </c>
      <c r="AL37" s="44">
        <v>4.4400000000000004</v>
      </c>
      <c r="AM37" s="44">
        <v>4.3899999999999997</v>
      </c>
      <c r="AN37" s="44">
        <v>4.3499999999999996</v>
      </c>
      <c r="AO37" s="44">
        <v>4.3099999999999996</v>
      </c>
      <c r="AP37" s="44"/>
      <c r="AQ37" s="44"/>
      <c r="AR37" s="44"/>
      <c r="AS37" s="44"/>
      <c r="AT37" s="44"/>
      <c r="AU37" s="44"/>
      <c r="AV37" s="44"/>
      <c r="AW37" s="44"/>
      <c r="AX37" s="44"/>
      <c r="AY37" s="44"/>
    </row>
    <row r="38" spans="1:51" x14ac:dyDescent="0.2">
      <c r="A38" s="43">
        <v>27</v>
      </c>
      <c r="B38" s="44">
        <v>90.13</v>
      </c>
      <c r="C38" s="44">
        <v>45.9</v>
      </c>
      <c r="D38" s="44">
        <v>31.17</v>
      </c>
      <c r="E38" s="44">
        <v>23.8</v>
      </c>
      <c r="F38" s="44">
        <v>19.39</v>
      </c>
      <c r="G38" s="44">
        <v>16.45</v>
      </c>
      <c r="H38" s="44">
        <v>14.36</v>
      </c>
      <c r="I38" s="44">
        <v>12.79</v>
      </c>
      <c r="J38" s="44">
        <v>11.57</v>
      </c>
      <c r="K38" s="44">
        <v>10.6</v>
      </c>
      <c r="L38" s="44">
        <v>9.81</v>
      </c>
      <c r="M38" s="44">
        <v>9.15</v>
      </c>
      <c r="N38" s="44">
        <v>8.59</v>
      </c>
      <c r="O38" s="44">
        <v>8.1199999999999992</v>
      </c>
      <c r="P38" s="44">
        <v>7.71</v>
      </c>
      <c r="Q38" s="44">
        <v>7.35</v>
      </c>
      <c r="R38" s="44">
        <v>7.04</v>
      </c>
      <c r="S38" s="44">
        <v>6.76</v>
      </c>
      <c r="T38" s="44">
        <v>6.51</v>
      </c>
      <c r="U38" s="44">
        <v>6.29</v>
      </c>
      <c r="V38" s="44">
        <v>6.09</v>
      </c>
      <c r="W38" s="44">
        <v>5.91</v>
      </c>
      <c r="X38" s="44">
        <v>5.75</v>
      </c>
      <c r="Y38" s="44">
        <v>5.6</v>
      </c>
      <c r="Z38" s="44">
        <v>5.47</v>
      </c>
      <c r="AA38" s="44">
        <v>5.35</v>
      </c>
      <c r="AB38" s="44">
        <v>5.23</v>
      </c>
      <c r="AC38" s="44">
        <v>5.13</v>
      </c>
      <c r="AD38" s="44">
        <v>5.04</v>
      </c>
      <c r="AE38" s="44">
        <v>4.95</v>
      </c>
      <c r="AF38" s="44">
        <v>4.87</v>
      </c>
      <c r="AG38" s="44">
        <v>4.8</v>
      </c>
      <c r="AH38" s="44">
        <v>4.7300000000000004</v>
      </c>
      <c r="AI38" s="44">
        <v>4.67</v>
      </c>
      <c r="AJ38" s="44">
        <v>4.6100000000000003</v>
      </c>
      <c r="AK38" s="44">
        <v>4.5599999999999996</v>
      </c>
      <c r="AL38" s="44">
        <v>4.51</v>
      </c>
      <c r="AM38" s="44">
        <v>4.47</v>
      </c>
      <c r="AN38" s="44">
        <v>4.43</v>
      </c>
      <c r="AO38" s="44"/>
      <c r="AP38" s="44"/>
      <c r="AQ38" s="44"/>
      <c r="AR38" s="44"/>
      <c r="AS38" s="44"/>
      <c r="AT38" s="44"/>
      <c r="AU38" s="44"/>
      <c r="AV38" s="44"/>
      <c r="AW38" s="44"/>
      <c r="AX38" s="44"/>
      <c r="AY38" s="44"/>
    </row>
    <row r="39" spans="1:51" x14ac:dyDescent="0.2">
      <c r="A39" s="43">
        <v>28</v>
      </c>
      <c r="B39" s="44">
        <v>91.4</v>
      </c>
      <c r="C39" s="44">
        <v>46.55</v>
      </c>
      <c r="D39" s="44">
        <v>31.61</v>
      </c>
      <c r="E39" s="44">
        <v>24.14</v>
      </c>
      <c r="F39" s="44">
        <v>19.670000000000002</v>
      </c>
      <c r="G39" s="44">
        <v>16.690000000000001</v>
      </c>
      <c r="H39" s="44">
        <v>14.56</v>
      </c>
      <c r="I39" s="44">
        <v>12.97</v>
      </c>
      <c r="J39" s="44">
        <v>11.74</v>
      </c>
      <c r="K39" s="44">
        <v>10.75</v>
      </c>
      <c r="L39" s="44">
        <v>9.9499999999999993</v>
      </c>
      <c r="M39" s="44">
        <v>9.2799999999999994</v>
      </c>
      <c r="N39" s="44">
        <v>8.7200000000000006</v>
      </c>
      <c r="O39" s="44">
        <v>8.24</v>
      </c>
      <c r="P39" s="44">
        <v>7.82</v>
      </c>
      <c r="Q39" s="44">
        <v>7.46</v>
      </c>
      <c r="R39" s="44">
        <v>7.14</v>
      </c>
      <c r="S39" s="44">
        <v>6.86</v>
      </c>
      <c r="T39" s="44">
        <v>6.61</v>
      </c>
      <c r="U39" s="44">
        <v>6.39</v>
      </c>
      <c r="V39" s="44">
        <v>6.18</v>
      </c>
      <c r="W39" s="44">
        <v>6</v>
      </c>
      <c r="X39" s="44">
        <v>5.84</v>
      </c>
      <c r="Y39" s="44">
        <v>5.69</v>
      </c>
      <c r="Z39" s="44">
        <v>5.55</v>
      </c>
      <c r="AA39" s="44">
        <v>5.43</v>
      </c>
      <c r="AB39" s="44">
        <v>5.32</v>
      </c>
      <c r="AC39" s="44">
        <v>5.21</v>
      </c>
      <c r="AD39" s="44">
        <v>5.12</v>
      </c>
      <c r="AE39" s="44">
        <v>5.03</v>
      </c>
      <c r="AF39" s="44">
        <v>4.95</v>
      </c>
      <c r="AG39" s="44">
        <v>4.88</v>
      </c>
      <c r="AH39" s="44">
        <v>4.8099999999999996</v>
      </c>
      <c r="AI39" s="44">
        <v>4.75</v>
      </c>
      <c r="AJ39" s="44">
        <v>4.7</v>
      </c>
      <c r="AK39" s="44">
        <v>4.6399999999999997</v>
      </c>
      <c r="AL39" s="44">
        <v>4.5999999999999996</v>
      </c>
      <c r="AM39" s="44">
        <v>4.55</v>
      </c>
      <c r="AN39" s="44"/>
      <c r="AO39" s="44"/>
      <c r="AP39" s="44"/>
      <c r="AQ39" s="44"/>
      <c r="AR39" s="44"/>
      <c r="AS39" s="44"/>
      <c r="AT39" s="44"/>
      <c r="AU39" s="44"/>
      <c r="AV39" s="44"/>
      <c r="AW39" s="44"/>
      <c r="AX39" s="44"/>
      <c r="AY39" s="44"/>
    </row>
    <row r="40" spans="1:51" x14ac:dyDescent="0.2">
      <c r="A40" s="43">
        <v>29</v>
      </c>
      <c r="B40" s="44">
        <v>92.69</v>
      </c>
      <c r="C40" s="44">
        <v>47.21</v>
      </c>
      <c r="D40" s="44">
        <v>32.06</v>
      </c>
      <c r="E40" s="44">
        <v>24.49</v>
      </c>
      <c r="F40" s="44">
        <v>19.95</v>
      </c>
      <c r="G40" s="44">
        <v>16.93</v>
      </c>
      <c r="H40" s="44">
        <v>14.77</v>
      </c>
      <c r="I40" s="44">
        <v>13.16</v>
      </c>
      <c r="J40" s="44">
        <v>11.91</v>
      </c>
      <c r="K40" s="44">
        <v>10.91</v>
      </c>
      <c r="L40" s="44">
        <v>10.09</v>
      </c>
      <c r="M40" s="44">
        <v>9.42</v>
      </c>
      <c r="N40" s="44">
        <v>8.84</v>
      </c>
      <c r="O40" s="44">
        <v>8.36</v>
      </c>
      <c r="P40" s="44">
        <v>7.94</v>
      </c>
      <c r="Q40" s="44">
        <v>7.57</v>
      </c>
      <c r="R40" s="44">
        <v>7.25</v>
      </c>
      <c r="S40" s="44">
        <v>6.96</v>
      </c>
      <c r="T40" s="44">
        <v>6.71</v>
      </c>
      <c r="U40" s="44">
        <v>6.48</v>
      </c>
      <c r="V40" s="44">
        <v>6.28</v>
      </c>
      <c r="W40" s="44">
        <v>6.09</v>
      </c>
      <c r="X40" s="44">
        <v>5.93</v>
      </c>
      <c r="Y40" s="44">
        <v>5.78</v>
      </c>
      <c r="Z40" s="44">
        <v>5.64</v>
      </c>
      <c r="AA40" s="44">
        <v>5.52</v>
      </c>
      <c r="AB40" s="44">
        <v>5.4</v>
      </c>
      <c r="AC40" s="44">
        <v>5.3</v>
      </c>
      <c r="AD40" s="44">
        <v>5.2</v>
      </c>
      <c r="AE40" s="44">
        <v>5.12</v>
      </c>
      <c r="AF40" s="44">
        <v>5.04</v>
      </c>
      <c r="AG40" s="44">
        <v>4.96</v>
      </c>
      <c r="AH40" s="44">
        <v>4.9000000000000004</v>
      </c>
      <c r="AI40" s="44">
        <v>4.84</v>
      </c>
      <c r="AJ40" s="44">
        <v>4.78</v>
      </c>
      <c r="AK40" s="44">
        <v>4.7300000000000004</v>
      </c>
      <c r="AL40" s="44">
        <v>4.68</v>
      </c>
      <c r="AM40" s="44"/>
      <c r="AN40" s="44"/>
      <c r="AO40" s="44"/>
      <c r="AP40" s="44"/>
      <c r="AQ40" s="44"/>
      <c r="AR40" s="44"/>
      <c r="AS40" s="44"/>
      <c r="AT40" s="44"/>
      <c r="AU40" s="44"/>
      <c r="AV40" s="44"/>
      <c r="AW40" s="44"/>
      <c r="AX40" s="44"/>
      <c r="AY40" s="44"/>
    </row>
    <row r="41" spans="1:51" x14ac:dyDescent="0.2">
      <c r="A41" s="43">
        <v>30</v>
      </c>
      <c r="B41" s="44">
        <v>94</v>
      </c>
      <c r="C41" s="44">
        <v>47.88</v>
      </c>
      <c r="D41" s="44">
        <v>32.51</v>
      </c>
      <c r="E41" s="44">
        <v>24.83</v>
      </c>
      <c r="F41" s="44">
        <v>20.23</v>
      </c>
      <c r="G41" s="44">
        <v>17.170000000000002</v>
      </c>
      <c r="H41" s="44">
        <v>14.98</v>
      </c>
      <c r="I41" s="44">
        <v>13.35</v>
      </c>
      <c r="J41" s="44">
        <v>12.08</v>
      </c>
      <c r="K41" s="44">
        <v>11.07</v>
      </c>
      <c r="L41" s="44">
        <v>10.24</v>
      </c>
      <c r="M41" s="44">
        <v>9.5500000000000007</v>
      </c>
      <c r="N41" s="44">
        <v>8.9700000000000006</v>
      </c>
      <c r="O41" s="44">
        <v>8.48</v>
      </c>
      <c r="P41" s="44">
        <v>8.0500000000000007</v>
      </c>
      <c r="Q41" s="44">
        <v>7.68</v>
      </c>
      <c r="R41" s="44">
        <v>7.35</v>
      </c>
      <c r="S41" s="44">
        <v>7.06</v>
      </c>
      <c r="T41" s="44">
        <v>6.81</v>
      </c>
      <c r="U41" s="44">
        <v>6.58</v>
      </c>
      <c r="V41" s="44">
        <v>6.37</v>
      </c>
      <c r="W41" s="44">
        <v>6.19</v>
      </c>
      <c r="X41" s="44">
        <v>6.02</v>
      </c>
      <c r="Y41" s="44">
        <v>5.87</v>
      </c>
      <c r="Z41" s="44">
        <v>5.73</v>
      </c>
      <c r="AA41" s="44">
        <v>5.6</v>
      </c>
      <c r="AB41" s="44">
        <v>5.49</v>
      </c>
      <c r="AC41" s="44">
        <v>5.39</v>
      </c>
      <c r="AD41" s="44">
        <v>5.29</v>
      </c>
      <c r="AE41" s="44">
        <v>5.2</v>
      </c>
      <c r="AF41" s="44">
        <v>5.12</v>
      </c>
      <c r="AG41" s="44">
        <v>5.05</v>
      </c>
      <c r="AH41" s="44">
        <v>4.99</v>
      </c>
      <c r="AI41" s="44">
        <v>4.92</v>
      </c>
      <c r="AJ41" s="44">
        <v>4.87</v>
      </c>
      <c r="AK41" s="44">
        <v>4.82</v>
      </c>
      <c r="AL41" s="44"/>
      <c r="AM41" s="44"/>
      <c r="AN41" s="44"/>
      <c r="AO41" s="44"/>
      <c r="AP41" s="44"/>
      <c r="AQ41" s="44"/>
      <c r="AR41" s="44"/>
      <c r="AS41" s="44"/>
      <c r="AT41" s="44"/>
      <c r="AU41" s="44"/>
      <c r="AV41" s="44"/>
      <c r="AW41" s="44"/>
      <c r="AX41" s="44"/>
      <c r="AY41" s="44"/>
    </row>
    <row r="42" spans="1:51" x14ac:dyDescent="0.2">
      <c r="A42" s="43">
        <v>31</v>
      </c>
      <c r="B42" s="44">
        <v>95.32</v>
      </c>
      <c r="C42" s="44">
        <v>48.55</v>
      </c>
      <c r="D42" s="44">
        <v>32.97</v>
      </c>
      <c r="E42" s="44">
        <v>25.18</v>
      </c>
      <c r="F42" s="44">
        <v>20.52</v>
      </c>
      <c r="G42" s="44">
        <v>17.41</v>
      </c>
      <c r="H42" s="44">
        <v>15.2</v>
      </c>
      <c r="I42" s="44">
        <v>13.54</v>
      </c>
      <c r="J42" s="44">
        <v>12.25</v>
      </c>
      <c r="K42" s="44">
        <v>11.22</v>
      </c>
      <c r="L42" s="44">
        <v>10.39</v>
      </c>
      <c r="M42" s="44">
        <v>9.69</v>
      </c>
      <c r="N42" s="44">
        <v>9.1</v>
      </c>
      <c r="O42" s="44">
        <v>8.6</v>
      </c>
      <c r="P42" s="44">
        <v>8.17</v>
      </c>
      <c r="Q42" s="44">
        <v>7.79</v>
      </c>
      <c r="R42" s="44">
        <v>7.46</v>
      </c>
      <c r="S42" s="44">
        <v>7.17</v>
      </c>
      <c r="T42" s="44">
        <v>6.91</v>
      </c>
      <c r="U42" s="44">
        <v>6.68</v>
      </c>
      <c r="V42" s="44">
        <v>6.47</v>
      </c>
      <c r="W42" s="44">
        <v>6.28</v>
      </c>
      <c r="X42" s="44">
        <v>6.11</v>
      </c>
      <c r="Y42" s="44">
        <v>5.96</v>
      </c>
      <c r="Z42" s="44">
        <v>5.82</v>
      </c>
      <c r="AA42" s="44">
        <v>5.7</v>
      </c>
      <c r="AB42" s="44">
        <v>5.58</v>
      </c>
      <c r="AC42" s="44">
        <v>5.48</v>
      </c>
      <c r="AD42" s="44">
        <v>5.38</v>
      </c>
      <c r="AE42" s="44">
        <v>5.3</v>
      </c>
      <c r="AF42" s="44">
        <v>5.22</v>
      </c>
      <c r="AG42" s="44">
        <v>5.14</v>
      </c>
      <c r="AH42" s="44">
        <v>5.08</v>
      </c>
      <c r="AI42" s="44">
        <v>5.01</v>
      </c>
      <c r="AJ42" s="44">
        <v>4.96</v>
      </c>
      <c r="AK42" s="44"/>
      <c r="AL42" s="44"/>
      <c r="AM42" s="44"/>
      <c r="AN42" s="44"/>
      <c r="AO42" s="44"/>
      <c r="AP42" s="44"/>
      <c r="AQ42" s="44"/>
      <c r="AR42" s="44"/>
      <c r="AS42" s="44"/>
      <c r="AT42" s="44"/>
      <c r="AU42" s="44"/>
      <c r="AV42" s="44"/>
      <c r="AW42" s="44"/>
      <c r="AX42" s="44"/>
      <c r="AY42" s="44"/>
    </row>
    <row r="43" spans="1:51" x14ac:dyDescent="0.2">
      <c r="A43" s="43">
        <v>32</v>
      </c>
      <c r="B43" s="44">
        <v>96.65</v>
      </c>
      <c r="C43" s="44">
        <v>49.23</v>
      </c>
      <c r="D43" s="44">
        <v>33.43</v>
      </c>
      <c r="E43" s="44">
        <v>25.54</v>
      </c>
      <c r="F43" s="44">
        <v>20.81</v>
      </c>
      <c r="G43" s="44">
        <v>17.66</v>
      </c>
      <c r="H43" s="44">
        <v>15.41</v>
      </c>
      <c r="I43" s="44">
        <v>13.73</v>
      </c>
      <c r="J43" s="44">
        <v>12.43</v>
      </c>
      <c r="K43" s="44">
        <v>11.39</v>
      </c>
      <c r="L43" s="44">
        <v>10.54</v>
      </c>
      <c r="M43" s="44">
        <v>9.83</v>
      </c>
      <c r="N43" s="44">
        <v>9.24</v>
      </c>
      <c r="O43" s="44">
        <v>8.73</v>
      </c>
      <c r="P43" s="44">
        <v>8.2899999999999991</v>
      </c>
      <c r="Q43" s="44">
        <v>7.91</v>
      </c>
      <c r="R43" s="44">
        <v>7.57</v>
      </c>
      <c r="S43" s="44">
        <v>7.28</v>
      </c>
      <c r="T43" s="44">
        <v>7.01</v>
      </c>
      <c r="U43" s="44">
        <v>6.78</v>
      </c>
      <c r="V43" s="44">
        <v>6.57</v>
      </c>
      <c r="W43" s="44">
        <v>6.38</v>
      </c>
      <c r="X43" s="44">
        <v>6.21</v>
      </c>
      <c r="Y43" s="44">
        <v>6.06</v>
      </c>
      <c r="Z43" s="44">
        <v>5.92</v>
      </c>
      <c r="AA43" s="44">
        <v>5.79</v>
      </c>
      <c r="AB43" s="44">
        <v>5.68</v>
      </c>
      <c r="AC43" s="44">
        <v>5.57</v>
      </c>
      <c r="AD43" s="44">
        <v>5.48</v>
      </c>
      <c r="AE43" s="44">
        <v>5.39</v>
      </c>
      <c r="AF43" s="44">
        <v>5.31</v>
      </c>
      <c r="AG43" s="44">
        <v>5.24</v>
      </c>
      <c r="AH43" s="44">
        <v>5.17</v>
      </c>
      <c r="AI43" s="44">
        <v>5.1100000000000003</v>
      </c>
      <c r="AJ43" s="44"/>
      <c r="AK43" s="44"/>
      <c r="AL43" s="44"/>
      <c r="AM43" s="44"/>
      <c r="AN43" s="44"/>
      <c r="AO43" s="44"/>
      <c r="AP43" s="44"/>
      <c r="AQ43" s="44"/>
      <c r="AR43" s="44"/>
      <c r="AS43" s="44"/>
      <c r="AT43" s="44"/>
      <c r="AU43" s="44"/>
      <c r="AV43" s="44"/>
      <c r="AW43" s="44"/>
      <c r="AX43" s="44"/>
      <c r="AY43" s="44"/>
    </row>
    <row r="44" spans="1:51" x14ac:dyDescent="0.2">
      <c r="A44" s="43">
        <v>33</v>
      </c>
      <c r="B44" s="44">
        <v>97.99</v>
      </c>
      <c r="C44" s="44">
        <v>49.92</v>
      </c>
      <c r="D44" s="44">
        <v>33.9</v>
      </c>
      <c r="E44" s="44">
        <v>25.9</v>
      </c>
      <c r="F44" s="44">
        <v>21.1</v>
      </c>
      <c r="G44" s="44">
        <v>17.91</v>
      </c>
      <c r="H44" s="44">
        <v>15.63</v>
      </c>
      <c r="I44" s="44">
        <v>13.93</v>
      </c>
      <c r="J44" s="44">
        <v>12.6</v>
      </c>
      <c r="K44" s="44">
        <v>11.55</v>
      </c>
      <c r="L44" s="44">
        <v>10.69</v>
      </c>
      <c r="M44" s="44">
        <v>9.9700000000000006</v>
      </c>
      <c r="N44" s="44">
        <v>9.3699999999999992</v>
      </c>
      <c r="O44" s="44">
        <v>8.85</v>
      </c>
      <c r="P44" s="44">
        <v>8.41</v>
      </c>
      <c r="Q44" s="44">
        <v>8.02</v>
      </c>
      <c r="R44" s="44">
        <v>7.69</v>
      </c>
      <c r="S44" s="44">
        <v>7.39</v>
      </c>
      <c r="T44" s="44">
        <v>7.12</v>
      </c>
      <c r="U44" s="44">
        <v>6.88</v>
      </c>
      <c r="V44" s="44">
        <v>6.67</v>
      </c>
      <c r="W44" s="44">
        <v>6.48</v>
      </c>
      <c r="X44" s="44">
        <v>6.31</v>
      </c>
      <c r="Y44" s="44">
        <v>6.16</v>
      </c>
      <c r="Z44" s="44">
        <v>6.02</v>
      </c>
      <c r="AA44" s="44">
        <v>5.89</v>
      </c>
      <c r="AB44" s="44">
        <v>5.77</v>
      </c>
      <c r="AC44" s="44">
        <v>5.67</v>
      </c>
      <c r="AD44" s="44">
        <v>5.57</v>
      </c>
      <c r="AE44" s="44">
        <v>5.49</v>
      </c>
      <c r="AF44" s="44">
        <v>5.41</v>
      </c>
      <c r="AG44" s="44">
        <v>5.33</v>
      </c>
      <c r="AH44" s="44">
        <v>5.27</v>
      </c>
      <c r="AI44" s="44"/>
      <c r="AJ44" s="44"/>
      <c r="AK44" s="44"/>
      <c r="AL44" s="44"/>
      <c r="AM44" s="44"/>
      <c r="AN44" s="44"/>
      <c r="AO44" s="44"/>
      <c r="AP44" s="44"/>
      <c r="AQ44" s="44"/>
      <c r="AR44" s="44"/>
      <c r="AS44" s="44"/>
      <c r="AT44" s="44"/>
      <c r="AU44" s="44"/>
      <c r="AV44" s="44"/>
      <c r="AW44" s="44"/>
      <c r="AX44" s="44"/>
      <c r="AY44" s="44"/>
    </row>
    <row r="45" spans="1:51" x14ac:dyDescent="0.2">
      <c r="A45" s="43">
        <v>34</v>
      </c>
      <c r="B45" s="44">
        <v>99.35</v>
      </c>
      <c r="C45" s="44">
        <v>50.61</v>
      </c>
      <c r="D45" s="44">
        <v>34.369999999999997</v>
      </c>
      <c r="E45" s="44">
        <v>26.26</v>
      </c>
      <c r="F45" s="44">
        <v>21.4</v>
      </c>
      <c r="G45" s="44">
        <v>18.16</v>
      </c>
      <c r="H45" s="44">
        <v>15.85</v>
      </c>
      <c r="I45" s="44">
        <v>14.12</v>
      </c>
      <c r="J45" s="44">
        <v>12.78</v>
      </c>
      <c r="K45" s="44">
        <v>11.71</v>
      </c>
      <c r="L45" s="44">
        <v>10.84</v>
      </c>
      <c r="M45" s="44">
        <v>10.119999999999999</v>
      </c>
      <c r="N45" s="44">
        <v>9.5</v>
      </c>
      <c r="O45" s="44">
        <v>8.98</v>
      </c>
      <c r="P45" s="44">
        <v>8.5299999999999994</v>
      </c>
      <c r="Q45" s="44">
        <v>8.14</v>
      </c>
      <c r="R45" s="44">
        <v>7.8</v>
      </c>
      <c r="S45" s="44">
        <v>7.5</v>
      </c>
      <c r="T45" s="44">
        <v>7.23</v>
      </c>
      <c r="U45" s="44">
        <v>6.99</v>
      </c>
      <c r="V45" s="44">
        <v>6.78</v>
      </c>
      <c r="W45" s="44">
        <v>6.59</v>
      </c>
      <c r="X45" s="44">
        <v>6.41</v>
      </c>
      <c r="Y45" s="44">
        <v>6.26</v>
      </c>
      <c r="Z45" s="44">
        <v>6.12</v>
      </c>
      <c r="AA45" s="44">
        <v>5.99</v>
      </c>
      <c r="AB45" s="44">
        <v>5.88</v>
      </c>
      <c r="AC45" s="44">
        <v>5.77</v>
      </c>
      <c r="AD45" s="44">
        <v>5.68</v>
      </c>
      <c r="AE45" s="44">
        <v>5.59</v>
      </c>
      <c r="AF45" s="44">
        <v>5.51</v>
      </c>
      <c r="AG45" s="44">
        <v>5.43</v>
      </c>
      <c r="AH45" s="44"/>
      <c r="AI45" s="44"/>
      <c r="AJ45" s="44"/>
      <c r="AK45" s="44"/>
      <c r="AL45" s="44"/>
      <c r="AM45" s="44"/>
      <c r="AN45" s="44"/>
      <c r="AO45" s="44"/>
      <c r="AP45" s="44"/>
      <c r="AQ45" s="44"/>
      <c r="AR45" s="44"/>
      <c r="AS45" s="44"/>
      <c r="AT45" s="44"/>
      <c r="AU45" s="44"/>
      <c r="AV45" s="44"/>
      <c r="AW45" s="44"/>
      <c r="AX45" s="44"/>
      <c r="AY45" s="44"/>
    </row>
    <row r="46" spans="1:51" x14ac:dyDescent="0.2">
      <c r="A46" s="43">
        <v>35</v>
      </c>
      <c r="B46" s="44">
        <v>100.72</v>
      </c>
      <c r="C46" s="44">
        <v>51.31</v>
      </c>
      <c r="D46" s="44">
        <v>34.85</v>
      </c>
      <c r="E46" s="44">
        <v>26.63</v>
      </c>
      <c r="F46" s="44">
        <v>21.7</v>
      </c>
      <c r="G46" s="44">
        <v>18.41</v>
      </c>
      <c r="H46" s="44">
        <v>16.07</v>
      </c>
      <c r="I46" s="44">
        <v>14.32</v>
      </c>
      <c r="J46" s="44">
        <v>12.96</v>
      </c>
      <c r="K46" s="44">
        <v>11.88</v>
      </c>
      <c r="L46" s="44">
        <v>11</v>
      </c>
      <c r="M46" s="44">
        <v>10.26</v>
      </c>
      <c r="N46" s="44">
        <v>9.64</v>
      </c>
      <c r="O46" s="44">
        <v>9.11</v>
      </c>
      <c r="P46" s="44">
        <v>8.66</v>
      </c>
      <c r="Q46" s="44">
        <v>8.26</v>
      </c>
      <c r="R46" s="44">
        <v>7.92</v>
      </c>
      <c r="S46" s="44">
        <v>7.61</v>
      </c>
      <c r="T46" s="44">
        <v>7.34</v>
      </c>
      <c r="U46" s="44">
        <v>7.1</v>
      </c>
      <c r="V46" s="44">
        <v>6.89</v>
      </c>
      <c r="W46" s="44">
        <v>6.69</v>
      </c>
      <c r="X46" s="44">
        <v>6.52</v>
      </c>
      <c r="Y46" s="44">
        <v>6.36</v>
      </c>
      <c r="Z46" s="44">
        <v>6.22</v>
      </c>
      <c r="AA46" s="44">
        <v>6.1</v>
      </c>
      <c r="AB46" s="44">
        <v>5.98</v>
      </c>
      <c r="AC46" s="44">
        <v>5.88</v>
      </c>
      <c r="AD46" s="44">
        <v>5.78</v>
      </c>
      <c r="AE46" s="44">
        <v>5.69</v>
      </c>
      <c r="AF46" s="44">
        <v>5.61</v>
      </c>
      <c r="AG46" s="44"/>
      <c r="AH46" s="44"/>
      <c r="AI46" s="44"/>
      <c r="AJ46" s="44"/>
      <c r="AK46" s="44"/>
      <c r="AL46" s="44"/>
      <c r="AM46" s="44"/>
      <c r="AN46" s="44"/>
      <c r="AO46" s="44"/>
      <c r="AP46" s="44"/>
      <c r="AQ46" s="44"/>
      <c r="AR46" s="44"/>
      <c r="AS46" s="44"/>
      <c r="AT46" s="44"/>
      <c r="AU46" s="44"/>
      <c r="AV46" s="44"/>
      <c r="AW46" s="44"/>
      <c r="AX46" s="44"/>
      <c r="AY46" s="44"/>
    </row>
    <row r="47" spans="1:51" x14ac:dyDescent="0.2">
      <c r="A47" s="43">
        <v>36</v>
      </c>
      <c r="B47" s="44">
        <v>102.11</v>
      </c>
      <c r="C47" s="44">
        <v>52.02</v>
      </c>
      <c r="D47" s="44">
        <v>35.33</v>
      </c>
      <c r="E47" s="44">
        <v>27</v>
      </c>
      <c r="F47" s="44">
        <v>22</v>
      </c>
      <c r="G47" s="44">
        <v>18.670000000000002</v>
      </c>
      <c r="H47" s="44">
        <v>16.3</v>
      </c>
      <c r="I47" s="44">
        <v>14.53</v>
      </c>
      <c r="J47" s="44">
        <v>13.15</v>
      </c>
      <c r="K47" s="44">
        <v>12.05</v>
      </c>
      <c r="L47" s="44">
        <v>11.15</v>
      </c>
      <c r="M47" s="44">
        <v>10.41</v>
      </c>
      <c r="N47" s="44">
        <v>9.7799999999999994</v>
      </c>
      <c r="O47" s="44">
        <v>9.25</v>
      </c>
      <c r="P47" s="44">
        <v>8.7899999999999991</v>
      </c>
      <c r="Q47" s="44">
        <v>8.39</v>
      </c>
      <c r="R47" s="44">
        <v>8.0399999999999991</v>
      </c>
      <c r="S47" s="44">
        <v>7.73</v>
      </c>
      <c r="T47" s="44">
        <v>7.46</v>
      </c>
      <c r="U47" s="44">
        <v>7.22</v>
      </c>
      <c r="V47" s="44">
        <v>7</v>
      </c>
      <c r="W47" s="44">
        <v>6.81</v>
      </c>
      <c r="X47" s="44">
        <v>6.63</v>
      </c>
      <c r="Y47" s="44">
        <v>6.48</v>
      </c>
      <c r="Z47" s="44">
        <v>6.34</v>
      </c>
      <c r="AA47" s="44">
        <v>6.21</v>
      </c>
      <c r="AB47" s="44">
        <v>6.09</v>
      </c>
      <c r="AC47" s="44">
        <v>5.99</v>
      </c>
      <c r="AD47" s="44">
        <v>5.89</v>
      </c>
      <c r="AE47" s="44">
        <v>5.8</v>
      </c>
      <c r="AF47" s="44"/>
      <c r="AG47" s="44"/>
      <c r="AH47" s="44"/>
      <c r="AI47" s="44"/>
      <c r="AJ47" s="44"/>
      <c r="AK47" s="44"/>
      <c r="AL47" s="44"/>
      <c r="AM47" s="44"/>
      <c r="AN47" s="44"/>
      <c r="AO47" s="44"/>
      <c r="AP47" s="44"/>
      <c r="AQ47" s="44"/>
      <c r="AR47" s="44"/>
      <c r="AS47" s="44"/>
      <c r="AT47" s="44"/>
      <c r="AU47" s="44"/>
      <c r="AV47" s="44"/>
      <c r="AW47" s="44"/>
      <c r="AX47" s="44"/>
      <c r="AY47" s="44"/>
    </row>
    <row r="48" spans="1:51" x14ac:dyDescent="0.2">
      <c r="A48" s="43">
        <v>37</v>
      </c>
      <c r="B48" s="44">
        <v>103.52</v>
      </c>
      <c r="C48" s="44">
        <v>52.74</v>
      </c>
      <c r="D48" s="44">
        <v>35.82</v>
      </c>
      <c r="E48" s="44">
        <v>27.37</v>
      </c>
      <c r="F48" s="44">
        <v>22.31</v>
      </c>
      <c r="G48" s="44">
        <v>18.940000000000001</v>
      </c>
      <c r="H48" s="44">
        <v>16.53</v>
      </c>
      <c r="I48" s="44">
        <v>14.73</v>
      </c>
      <c r="J48" s="44">
        <v>13.34</v>
      </c>
      <c r="K48" s="44">
        <v>12.22</v>
      </c>
      <c r="L48" s="44">
        <v>11.32</v>
      </c>
      <c r="M48" s="44">
        <v>10.56</v>
      </c>
      <c r="N48" s="44">
        <v>9.93</v>
      </c>
      <c r="O48" s="44">
        <v>9.39</v>
      </c>
      <c r="P48" s="44">
        <v>8.92</v>
      </c>
      <c r="Q48" s="44">
        <v>8.52</v>
      </c>
      <c r="R48" s="44">
        <v>8.17</v>
      </c>
      <c r="S48" s="44">
        <v>7.85</v>
      </c>
      <c r="T48" s="44">
        <v>7.58</v>
      </c>
      <c r="U48" s="44">
        <v>7.34</v>
      </c>
      <c r="V48" s="44">
        <v>7.12</v>
      </c>
      <c r="W48" s="44">
        <v>6.92</v>
      </c>
      <c r="X48" s="44">
        <v>6.75</v>
      </c>
      <c r="Y48" s="44">
        <v>6.59</v>
      </c>
      <c r="Z48" s="44">
        <v>6.45</v>
      </c>
      <c r="AA48" s="44">
        <v>6.32</v>
      </c>
      <c r="AB48" s="44">
        <v>6.21</v>
      </c>
      <c r="AC48" s="44">
        <v>6.1</v>
      </c>
      <c r="AD48" s="44">
        <v>6</v>
      </c>
      <c r="AE48" s="44"/>
      <c r="AF48" s="44"/>
      <c r="AG48" s="44"/>
      <c r="AH48" s="44"/>
      <c r="AI48" s="44"/>
      <c r="AJ48" s="44"/>
      <c r="AK48" s="44"/>
      <c r="AL48" s="44"/>
      <c r="AM48" s="44"/>
      <c r="AN48" s="44"/>
      <c r="AO48" s="44"/>
      <c r="AP48" s="44"/>
      <c r="AQ48" s="44"/>
      <c r="AR48" s="44"/>
      <c r="AS48" s="44"/>
      <c r="AT48" s="44"/>
      <c r="AU48" s="44"/>
      <c r="AV48" s="44"/>
      <c r="AW48" s="44"/>
      <c r="AX48" s="44"/>
      <c r="AY48" s="44"/>
    </row>
    <row r="49" spans="1:51" x14ac:dyDescent="0.2">
      <c r="A49" s="43">
        <v>38</v>
      </c>
      <c r="B49" s="44">
        <v>104.95</v>
      </c>
      <c r="C49" s="44">
        <v>53.47</v>
      </c>
      <c r="D49" s="44">
        <v>36.32</v>
      </c>
      <c r="E49" s="44">
        <v>27.76</v>
      </c>
      <c r="F49" s="44">
        <v>22.62</v>
      </c>
      <c r="G49" s="44">
        <v>19.2</v>
      </c>
      <c r="H49" s="44">
        <v>16.77</v>
      </c>
      <c r="I49" s="44">
        <v>14.94</v>
      </c>
      <c r="J49" s="44">
        <v>13.53</v>
      </c>
      <c r="K49" s="44">
        <v>12.4</v>
      </c>
      <c r="L49" s="44">
        <v>11.48</v>
      </c>
      <c r="M49" s="44">
        <v>10.72</v>
      </c>
      <c r="N49" s="44">
        <v>10.08</v>
      </c>
      <c r="O49" s="44">
        <v>9.5299999999999994</v>
      </c>
      <c r="P49" s="44">
        <v>9.06</v>
      </c>
      <c r="Q49" s="44">
        <v>8.65</v>
      </c>
      <c r="R49" s="44">
        <v>8.3000000000000007</v>
      </c>
      <c r="S49" s="44">
        <v>7.98</v>
      </c>
      <c r="T49" s="44">
        <v>7.71</v>
      </c>
      <c r="U49" s="44">
        <v>7.46</v>
      </c>
      <c r="V49" s="44">
        <v>7.24</v>
      </c>
      <c r="W49" s="44">
        <v>7.05</v>
      </c>
      <c r="X49" s="44">
        <v>6.87</v>
      </c>
      <c r="Y49" s="44">
        <v>6.72</v>
      </c>
      <c r="Z49" s="44">
        <v>6.58</v>
      </c>
      <c r="AA49" s="44">
        <v>6.45</v>
      </c>
      <c r="AB49" s="44">
        <v>6.33</v>
      </c>
      <c r="AC49" s="44">
        <v>6.22</v>
      </c>
      <c r="AD49" s="44"/>
      <c r="AE49" s="44"/>
      <c r="AF49" s="44"/>
      <c r="AG49" s="44"/>
      <c r="AH49" s="44"/>
      <c r="AI49" s="44"/>
      <c r="AJ49" s="44"/>
      <c r="AK49" s="44"/>
      <c r="AL49" s="44"/>
      <c r="AM49" s="44"/>
      <c r="AN49" s="44"/>
      <c r="AO49" s="44"/>
      <c r="AP49" s="44"/>
      <c r="AQ49" s="44"/>
      <c r="AR49" s="44"/>
      <c r="AS49" s="44"/>
      <c r="AT49" s="44"/>
      <c r="AU49" s="44"/>
      <c r="AV49" s="44"/>
      <c r="AW49" s="44"/>
      <c r="AX49" s="44"/>
      <c r="AY49" s="44"/>
    </row>
    <row r="50" spans="1:51" x14ac:dyDescent="0.2">
      <c r="A50" s="43">
        <v>39</v>
      </c>
      <c r="B50" s="44">
        <v>106.4</v>
      </c>
      <c r="C50" s="44">
        <v>54.22</v>
      </c>
      <c r="D50" s="44">
        <v>36.83</v>
      </c>
      <c r="E50" s="44">
        <v>28.14</v>
      </c>
      <c r="F50" s="44">
        <v>22.94</v>
      </c>
      <c r="G50" s="44">
        <v>19.48</v>
      </c>
      <c r="H50" s="44">
        <v>17.010000000000002</v>
      </c>
      <c r="I50" s="44">
        <v>15.16</v>
      </c>
      <c r="J50" s="44">
        <v>13.72</v>
      </c>
      <c r="K50" s="44">
        <v>12.58</v>
      </c>
      <c r="L50" s="44">
        <v>11.65</v>
      </c>
      <c r="M50" s="44">
        <v>10.88</v>
      </c>
      <c r="N50" s="44">
        <v>10.23</v>
      </c>
      <c r="O50" s="44">
        <v>9.68</v>
      </c>
      <c r="P50" s="44">
        <v>9.1999999999999993</v>
      </c>
      <c r="Q50" s="44">
        <v>8.7899999999999991</v>
      </c>
      <c r="R50" s="44">
        <v>8.43</v>
      </c>
      <c r="S50" s="44">
        <v>8.1199999999999992</v>
      </c>
      <c r="T50" s="44">
        <v>7.84</v>
      </c>
      <c r="U50" s="44">
        <v>7.59</v>
      </c>
      <c r="V50" s="44">
        <v>7.37</v>
      </c>
      <c r="W50" s="44">
        <v>7.18</v>
      </c>
      <c r="X50" s="44">
        <v>7</v>
      </c>
      <c r="Y50" s="44">
        <v>6.85</v>
      </c>
      <c r="Z50" s="44">
        <v>6.7</v>
      </c>
      <c r="AA50" s="44">
        <v>6.57</v>
      </c>
      <c r="AB50" s="44">
        <v>6.45</v>
      </c>
      <c r="AC50" s="44"/>
      <c r="AD50" s="44"/>
      <c r="AE50" s="44"/>
      <c r="AF50" s="44"/>
      <c r="AG50" s="44"/>
      <c r="AH50" s="44"/>
      <c r="AI50" s="44"/>
      <c r="AJ50" s="44"/>
      <c r="AK50" s="44"/>
      <c r="AL50" s="44"/>
      <c r="AM50" s="44"/>
      <c r="AN50" s="44"/>
      <c r="AO50" s="44"/>
      <c r="AP50" s="44"/>
      <c r="AQ50" s="44"/>
      <c r="AR50" s="44"/>
      <c r="AS50" s="44"/>
      <c r="AT50" s="44"/>
      <c r="AU50" s="44"/>
      <c r="AV50" s="44"/>
      <c r="AW50" s="44"/>
      <c r="AX50" s="44"/>
      <c r="AY50" s="44"/>
    </row>
    <row r="51" spans="1:51" x14ac:dyDescent="0.2">
      <c r="A51" s="43">
        <v>40</v>
      </c>
      <c r="B51" s="44">
        <v>107.88</v>
      </c>
      <c r="C51" s="44">
        <v>54.97</v>
      </c>
      <c r="D51" s="44">
        <v>37.35</v>
      </c>
      <c r="E51" s="44">
        <v>28.54</v>
      </c>
      <c r="F51" s="44">
        <v>23.26</v>
      </c>
      <c r="G51" s="44">
        <v>19.75</v>
      </c>
      <c r="H51" s="44">
        <v>17.25</v>
      </c>
      <c r="I51" s="44">
        <v>15.38</v>
      </c>
      <c r="J51" s="44">
        <v>13.93</v>
      </c>
      <c r="K51" s="44">
        <v>12.77</v>
      </c>
      <c r="L51" s="44">
        <v>11.83</v>
      </c>
      <c r="M51" s="44">
        <v>11.05</v>
      </c>
      <c r="N51" s="44">
        <v>10.39</v>
      </c>
      <c r="O51" s="44">
        <v>9.83</v>
      </c>
      <c r="P51" s="44">
        <v>9.35</v>
      </c>
      <c r="Q51" s="44">
        <v>8.94</v>
      </c>
      <c r="R51" s="44">
        <v>8.58</v>
      </c>
      <c r="S51" s="44">
        <v>8.26</v>
      </c>
      <c r="T51" s="44">
        <v>7.98</v>
      </c>
      <c r="U51" s="44">
        <v>7.73</v>
      </c>
      <c r="V51" s="44">
        <v>7.51</v>
      </c>
      <c r="W51" s="44">
        <v>7.32</v>
      </c>
      <c r="X51" s="44">
        <v>7.14</v>
      </c>
      <c r="Y51" s="44">
        <v>6.98</v>
      </c>
      <c r="Z51" s="44">
        <v>6.84</v>
      </c>
      <c r="AA51" s="44">
        <v>6.7</v>
      </c>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row>
    <row r="52" spans="1:51" x14ac:dyDescent="0.2">
      <c r="A52" s="43">
        <v>41</v>
      </c>
      <c r="B52" s="44">
        <v>109.38</v>
      </c>
      <c r="C52" s="44">
        <v>55.74</v>
      </c>
      <c r="D52" s="44">
        <v>37.869999999999997</v>
      </c>
      <c r="E52" s="44">
        <v>28.95</v>
      </c>
      <c r="F52" s="44">
        <v>23.6</v>
      </c>
      <c r="G52" s="44">
        <v>20.04</v>
      </c>
      <c r="H52" s="44">
        <v>17.5</v>
      </c>
      <c r="I52" s="44">
        <v>15.61</v>
      </c>
      <c r="J52" s="44">
        <v>14.13</v>
      </c>
      <c r="K52" s="44">
        <v>12.96</v>
      </c>
      <c r="L52" s="44">
        <v>12.01</v>
      </c>
      <c r="M52" s="44">
        <v>11.22</v>
      </c>
      <c r="N52" s="44">
        <v>10.56</v>
      </c>
      <c r="O52" s="44">
        <v>9.99</v>
      </c>
      <c r="P52" s="44">
        <v>9.51</v>
      </c>
      <c r="Q52" s="44">
        <v>9.09</v>
      </c>
      <c r="R52" s="44">
        <v>8.73</v>
      </c>
      <c r="S52" s="44">
        <v>8.41</v>
      </c>
      <c r="T52" s="44">
        <v>8.1300000000000008</v>
      </c>
      <c r="U52" s="44">
        <v>7.88</v>
      </c>
      <c r="V52" s="44">
        <v>7.66</v>
      </c>
      <c r="W52" s="44">
        <v>7.46</v>
      </c>
      <c r="X52" s="44">
        <v>7.29</v>
      </c>
      <c r="Y52" s="44">
        <v>7.13</v>
      </c>
      <c r="Z52" s="44">
        <v>6.97</v>
      </c>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row>
    <row r="53" spans="1:51" x14ac:dyDescent="0.2">
      <c r="A53" s="43">
        <v>42</v>
      </c>
      <c r="B53" s="44">
        <v>110.9</v>
      </c>
      <c r="C53" s="44">
        <v>56.52</v>
      </c>
      <c r="D53" s="44">
        <v>38.4</v>
      </c>
      <c r="E53" s="44">
        <v>29.36</v>
      </c>
      <c r="F53" s="44">
        <v>23.94</v>
      </c>
      <c r="G53" s="44">
        <v>20.329999999999998</v>
      </c>
      <c r="H53" s="44">
        <v>17.760000000000002</v>
      </c>
      <c r="I53" s="44">
        <v>15.84</v>
      </c>
      <c r="J53" s="44">
        <v>14.35</v>
      </c>
      <c r="K53" s="44">
        <v>13.16</v>
      </c>
      <c r="L53" s="44">
        <v>12.2</v>
      </c>
      <c r="M53" s="44">
        <v>11.4</v>
      </c>
      <c r="N53" s="44">
        <v>10.73</v>
      </c>
      <c r="O53" s="44">
        <v>10.16</v>
      </c>
      <c r="P53" s="44">
        <v>9.68</v>
      </c>
      <c r="Q53" s="44">
        <v>9.25</v>
      </c>
      <c r="R53" s="44">
        <v>8.89</v>
      </c>
      <c r="S53" s="44">
        <v>8.57</v>
      </c>
      <c r="T53" s="44">
        <v>8.2899999999999991</v>
      </c>
      <c r="U53" s="44">
        <v>8.0399999999999991</v>
      </c>
      <c r="V53" s="44">
        <v>7.81</v>
      </c>
      <c r="W53" s="44">
        <v>7.62</v>
      </c>
      <c r="X53" s="44">
        <v>7.44</v>
      </c>
      <c r="Y53" s="44">
        <v>7.26</v>
      </c>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row>
    <row r="54" spans="1:51" x14ac:dyDescent="0.2">
      <c r="A54" s="43">
        <v>43</v>
      </c>
      <c r="B54" s="44">
        <v>112.43</v>
      </c>
      <c r="C54" s="44">
        <v>57.31</v>
      </c>
      <c r="D54" s="44">
        <v>38.94</v>
      </c>
      <c r="E54" s="44">
        <v>29.77</v>
      </c>
      <c r="F54" s="44">
        <v>24.28</v>
      </c>
      <c r="G54" s="44">
        <v>20.63</v>
      </c>
      <c r="H54" s="44">
        <v>18.02</v>
      </c>
      <c r="I54" s="44">
        <v>16.079999999999998</v>
      </c>
      <c r="J54" s="44">
        <v>14.57</v>
      </c>
      <c r="K54" s="44">
        <v>13.37</v>
      </c>
      <c r="L54" s="44">
        <v>12.4</v>
      </c>
      <c r="M54" s="44">
        <v>11.59</v>
      </c>
      <c r="N54" s="44">
        <v>10.91</v>
      </c>
      <c r="O54" s="44">
        <v>10.34</v>
      </c>
      <c r="P54" s="44">
        <v>9.85</v>
      </c>
      <c r="Q54" s="44">
        <v>9.43</v>
      </c>
      <c r="R54" s="44">
        <v>9.06</v>
      </c>
      <c r="S54" s="44">
        <v>8.74</v>
      </c>
      <c r="T54" s="44">
        <v>8.4499999999999993</v>
      </c>
      <c r="U54" s="44">
        <v>8.1999999999999993</v>
      </c>
      <c r="V54" s="44">
        <v>7.98</v>
      </c>
      <c r="W54" s="44">
        <v>7.78</v>
      </c>
      <c r="X54" s="44">
        <v>7.58</v>
      </c>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row>
    <row r="55" spans="1:51" x14ac:dyDescent="0.2">
      <c r="A55" s="43">
        <v>44</v>
      </c>
      <c r="B55" s="44">
        <v>113.98</v>
      </c>
      <c r="C55" s="44">
        <v>58.11</v>
      </c>
      <c r="D55" s="44">
        <v>39.5</v>
      </c>
      <c r="E55" s="44">
        <v>30.2</v>
      </c>
      <c r="F55" s="44">
        <v>24.63</v>
      </c>
      <c r="G55" s="44">
        <v>20.93</v>
      </c>
      <c r="H55" s="44">
        <v>18.29</v>
      </c>
      <c r="I55" s="44">
        <v>16.32</v>
      </c>
      <c r="J55" s="44">
        <v>14.8</v>
      </c>
      <c r="K55" s="44">
        <v>13.59</v>
      </c>
      <c r="L55" s="44">
        <v>12.6</v>
      </c>
      <c r="M55" s="44">
        <v>11.79</v>
      </c>
      <c r="N55" s="44">
        <v>11.11</v>
      </c>
      <c r="O55" s="44">
        <v>10.53</v>
      </c>
      <c r="P55" s="44">
        <v>10.029999999999999</v>
      </c>
      <c r="Q55" s="44">
        <v>9.61</v>
      </c>
      <c r="R55" s="44">
        <v>9.24</v>
      </c>
      <c r="S55" s="44">
        <v>8.91</v>
      </c>
      <c r="T55" s="44">
        <v>8.6300000000000008</v>
      </c>
      <c r="U55" s="44">
        <v>8.3699999999999992</v>
      </c>
      <c r="V55" s="44">
        <v>8.15</v>
      </c>
      <c r="W55" s="44">
        <v>7.92</v>
      </c>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row>
    <row r="56" spans="1:51" x14ac:dyDescent="0.2">
      <c r="A56" s="43">
        <v>45</v>
      </c>
      <c r="B56" s="44">
        <v>115.57</v>
      </c>
      <c r="C56" s="44">
        <v>58.93</v>
      </c>
      <c r="D56" s="44">
        <v>40.06</v>
      </c>
      <c r="E56" s="44">
        <v>30.64</v>
      </c>
      <c r="F56" s="44">
        <v>25</v>
      </c>
      <c r="G56" s="44">
        <v>21.25</v>
      </c>
      <c r="H56" s="44">
        <v>18.579999999999998</v>
      </c>
      <c r="I56" s="44">
        <v>16.579999999999998</v>
      </c>
      <c r="J56" s="44">
        <v>15.04</v>
      </c>
      <c r="K56" s="44">
        <v>13.81</v>
      </c>
      <c r="L56" s="44">
        <v>12.82</v>
      </c>
      <c r="M56" s="44">
        <v>12</v>
      </c>
      <c r="N56" s="44">
        <v>11.31</v>
      </c>
      <c r="O56" s="44">
        <v>10.73</v>
      </c>
      <c r="P56" s="44">
        <v>10.23</v>
      </c>
      <c r="Q56" s="44">
        <v>9.8000000000000007</v>
      </c>
      <c r="R56" s="44">
        <v>9.43</v>
      </c>
      <c r="S56" s="44">
        <v>9.1</v>
      </c>
      <c r="T56" s="44">
        <v>8.81</v>
      </c>
      <c r="U56" s="44">
        <v>8.5500000000000007</v>
      </c>
      <c r="V56" s="44">
        <v>8.3000000000000007</v>
      </c>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row>
    <row r="57" spans="1:51" x14ac:dyDescent="0.2">
      <c r="A57" s="43">
        <v>46</v>
      </c>
      <c r="B57" s="44">
        <v>117.17</v>
      </c>
      <c r="C57" s="44">
        <v>59.76</v>
      </c>
      <c r="D57" s="44">
        <v>40.64</v>
      </c>
      <c r="E57" s="44">
        <v>31.09</v>
      </c>
      <c r="F57" s="44">
        <v>25.37</v>
      </c>
      <c r="G57" s="44">
        <v>21.57</v>
      </c>
      <c r="H57" s="44">
        <v>18.87</v>
      </c>
      <c r="I57" s="44">
        <v>16.850000000000001</v>
      </c>
      <c r="J57" s="44">
        <v>15.29</v>
      </c>
      <c r="K57" s="44">
        <v>14.05</v>
      </c>
      <c r="L57" s="44">
        <v>13.05</v>
      </c>
      <c r="M57" s="44">
        <v>12.22</v>
      </c>
      <c r="N57" s="44">
        <v>11.52</v>
      </c>
      <c r="O57" s="44">
        <v>10.94</v>
      </c>
      <c r="P57" s="44">
        <v>10.44</v>
      </c>
      <c r="Q57" s="44">
        <v>10</v>
      </c>
      <c r="R57" s="44">
        <v>9.6300000000000008</v>
      </c>
      <c r="S57" s="44">
        <v>9.3000000000000007</v>
      </c>
      <c r="T57" s="44">
        <v>9</v>
      </c>
      <c r="U57" s="44">
        <v>8.7100000000000009</v>
      </c>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row>
    <row r="58" spans="1:51" x14ac:dyDescent="0.2">
      <c r="A58" s="43">
        <v>47</v>
      </c>
      <c r="B58" s="44">
        <v>118.78</v>
      </c>
      <c r="C58" s="44">
        <v>60.59</v>
      </c>
      <c r="D58" s="44">
        <v>41.21</v>
      </c>
      <c r="E58" s="44">
        <v>31.54</v>
      </c>
      <c r="F58" s="44">
        <v>25.75</v>
      </c>
      <c r="G58" s="44">
        <v>21.9</v>
      </c>
      <c r="H58" s="44">
        <v>19.170000000000002</v>
      </c>
      <c r="I58" s="44">
        <v>17.13</v>
      </c>
      <c r="J58" s="44">
        <v>15.55</v>
      </c>
      <c r="K58" s="44">
        <v>14.3</v>
      </c>
      <c r="L58" s="44">
        <v>13.28</v>
      </c>
      <c r="M58" s="44">
        <v>12.45</v>
      </c>
      <c r="N58" s="44">
        <v>11.75</v>
      </c>
      <c r="O58" s="44">
        <v>11.16</v>
      </c>
      <c r="P58" s="44">
        <v>10.65</v>
      </c>
      <c r="Q58" s="44">
        <v>10.210000000000001</v>
      </c>
      <c r="R58" s="44">
        <v>9.83</v>
      </c>
      <c r="S58" s="44">
        <v>9.5</v>
      </c>
      <c r="T58" s="44">
        <v>9.17</v>
      </c>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row>
    <row r="59" spans="1:51" x14ac:dyDescent="0.2">
      <c r="A59" s="43">
        <v>48</v>
      </c>
      <c r="B59" s="44">
        <v>120.39</v>
      </c>
      <c r="C59" s="44">
        <v>61.43</v>
      </c>
      <c r="D59" s="44">
        <v>41.8</v>
      </c>
      <c r="E59" s="44">
        <v>32</v>
      </c>
      <c r="F59" s="44">
        <v>26.14</v>
      </c>
      <c r="G59" s="44">
        <v>22.25</v>
      </c>
      <c r="H59" s="44">
        <v>19.48</v>
      </c>
      <c r="I59" s="44">
        <v>17.420000000000002</v>
      </c>
      <c r="J59" s="44">
        <v>15.82</v>
      </c>
      <c r="K59" s="44">
        <v>14.56</v>
      </c>
      <c r="L59" s="44">
        <v>13.53</v>
      </c>
      <c r="M59" s="44">
        <v>12.69</v>
      </c>
      <c r="N59" s="44">
        <v>11.99</v>
      </c>
      <c r="O59" s="44">
        <v>11.39</v>
      </c>
      <c r="P59" s="44">
        <v>10.88</v>
      </c>
      <c r="Q59" s="44">
        <v>10.44</v>
      </c>
      <c r="R59" s="44">
        <v>10.050000000000001</v>
      </c>
      <c r="S59" s="44">
        <v>9.68</v>
      </c>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row>
    <row r="60" spans="1:51" x14ac:dyDescent="0.2">
      <c r="A60" s="43">
        <v>49</v>
      </c>
      <c r="B60" s="44">
        <v>122.01</v>
      </c>
      <c r="C60" s="44">
        <v>62.28</v>
      </c>
      <c r="D60" s="44">
        <v>42.4</v>
      </c>
      <c r="E60" s="44">
        <v>32.479999999999997</v>
      </c>
      <c r="F60" s="44">
        <v>26.55</v>
      </c>
      <c r="G60" s="44">
        <v>22.61</v>
      </c>
      <c r="H60" s="44">
        <v>19.809999999999999</v>
      </c>
      <c r="I60" s="44">
        <v>17.72</v>
      </c>
      <c r="J60" s="44">
        <v>16.11</v>
      </c>
      <c r="K60" s="44">
        <v>14.83</v>
      </c>
      <c r="L60" s="44">
        <v>13.8</v>
      </c>
      <c r="M60" s="44">
        <v>12.95</v>
      </c>
      <c r="N60" s="44">
        <v>12.24</v>
      </c>
      <c r="O60" s="44">
        <v>11.63</v>
      </c>
      <c r="P60" s="44">
        <v>11.11</v>
      </c>
      <c r="Q60" s="44">
        <v>10.67</v>
      </c>
      <c r="R60" s="44">
        <v>10.24</v>
      </c>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row>
    <row r="61" spans="1:51" x14ac:dyDescent="0.2">
      <c r="A61" s="43">
        <v>50</v>
      </c>
      <c r="B61" s="44">
        <v>123.68</v>
      </c>
      <c r="C61" s="44">
        <v>63.17</v>
      </c>
      <c r="D61" s="44">
        <v>43.03</v>
      </c>
      <c r="E61" s="44">
        <v>32.99</v>
      </c>
      <c r="F61" s="44">
        <v>26.98</v>
      </c>
      <c r="G61" s="44">
        <v>22.99</v>
      </c>
      <c r="H61" s="44">
        <v>20.149999999999999</v>
      </c>
      <c r="I61" s="44">
        <v>18.04</v>
      </c>
      <c r="J61" s="44">
        <v>16.420000000000002</v>
      </c>
      <c r="K61" s="44">
        <v>15.13</v>
      </c>
      <c r="L61" s="44">
        <v>14.08</v>
      </c>
      <c r="M61" s="44">
        <v>13.22</v>
      </c>
      <c r="N61" s="44">
        <v>12.5</v>
      </c>
      <c r="O61" s="44">
        <v>11.89</v>
      </c>
      <c r="P61" s="44">
        <v>11.36</v>
      </c>
      <c r="Q61" s="44">
        <v>10.87</v>
      </c>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row>
    <row r="62" spans="1:51" x14ac:dyDescent="0.2">
      <c r="A62" s="43">
        <v>51</v>
      </c>
      <c r="B62" s="44">
        <v>125.37</v>
      </c>
      <c r="C62" s="44">
        <v>64.069999999999993</v>
      </c>
      <c r="D62" s="44">
        <v>43.67</v>
      </c>
      <c r="E62" s="44">
        <v>33.5</v>
      </c>
      <c r="F62" s="44">
        <v>27.41</v>
      </c>
      <c r="G62" s="44">
        <v>23.38</v>
      </c>
      <c r="H62" s="44">
        <v>20.51</v>
      </c>
      <c r="I62" s="44">
        <v>18.38</v>
      </c>
      <c r="J62" s="44">
        <v>16.73</v>
      </c>
      <c r="K62" s="44">
        <v>15.43</v>
      </c>
      <c r="L62" s="44">
        <v>14.37</v>
      </c>
      <c r="M62" s="44">
        <v>13.5</v>
      </c>
      <c r="N62" s="44">
        <v>12.77</v>
      </c>
      <c r="O62" s="44">
        <v>12.15</v>
      </c>
      <c r="P62" s="44">
        <v>11.58</v>
      </c>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row>
    <row r="63" spans="1:51" x14ac:dyDescent="0.2">
      <c r="A63" s="43">
        <v>52</v>
      </c>
      <c r="B63" s="44">
        <v>127.03</v>
      </c>
      <c r="C63" s="44">
        <v>64.959999999999994</v>
      </c>
      <c r="D63" s="44">
        <v>44.31</v>
      </c>
      <c r="E63" s="44">
        <v>34.01</v>
      </c>
      <c r="F63" s="44">
        <v>27.85</v>
      </c>
      <c r="G63" s="44">
        <v>23.77</v>
      </c>
      <c r="H63" s="44">
        <v>20.87</v>
      </c>
      <c r="I63" s="44">
        <v>18.72</v>
      </c>
      <c r="J63" s="44">
        <v>17.05</v>
      </c>
      <c r="K63" s="44">
        <v>15.74</v>
      </c>
      <c r="L63" s="44">
        <v>14.66</v>
      </c>
      <c r="M63" s="44">
        <v>13.78</v>
      </c>
      <c r="N63" s="44">
        <v>13.04</v>
      </c>
      <c r="O63" s="44">
        <v>12.37</v>
      </c>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row>
    <row r="64" spans="1:51" x14ac:dyDescent="0.2">
      <c r="A64" s="43">
        <v>53</v>
      </c>
      <c r="B64" s="44">
        <v>128.68</v>
      </c>
      <c r="C64" s="44">
        <v>65.849999999999994</v>
      </c>
      <c r="D64" s="44">
        <v>44.95</v>
      </c>
      <c r="E64" s="44">
        <v>34.53</v>
      </c>
      <c r="F64" s="44">
        <v>28.3</v>
      </c>
      <c r="G64" s="44">
        <v>24.17</v>
      </c>
      <c r="H64" s="44">
        <v>21.25</v>
      </c>
      <c r="I64" s="44">
        <v>19.07</v>
      </c>
      <c r="J64" s="44">
        <v>17.38</v>
      </c>
      <c r="K64" s="44">
        <v>16.05</v>
      </c>
      <c r="L64" s="44">
        <v>14.96</v>
      </c>
      <c r="M64" s="44">
        <v>14.06</v>
      </c>
      <c r="N64" s="44">
        <v>13.28</v>
      </c>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row>
    <row r="65" spans="1:51" x14ac:dyDescent="0.2">
      <c r="A65" s="43">
        <v>54</v>
      </c>
      <c r="B65" s="44">
        <v>130.35</v>
      </c>
      <c r="C65" s="44">
        <v>66.760000000000005</v>
      </c>
      <c r="D65" s="44">
        <v>45.61</v>
      </c>
      <c r="E65" s="44">
        <v>35.06</v>
      </c>
      <c r="F65" s="44">
        <v>28.77</v>
      </c>
      <c r="G65" s="44">
        <v>24.59</v>
      </c>
      <c r="H65" s="44">
        <v>21.63</v>
      </c>
      <c r="I65" s="44">
        <v>19.420000000000002</v>
      </c>
      <c r="J65" s="44">
        <v>17.72</v>
      </c>
      <c r="K65" s="44">
        <v>16.36</v>
      </c>
      <c r="L65" s="44">
        <v>15.26</v>
      </c>
      <c r="M65" s="44">
        <v>14.32</v>
      </c>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row>
    <row r="66" spans="1:51" x14ac:dyDescent="0.2">
      <c r="A66" s="43">
        <v>55</v>
      </c>
      <c r="B66" s="44">
        <v>132.05000000000001</v>
      </c>
      <c r="C66" s="44">
        <v>67.7</v>
      </c>
      <c r="D66" s="44">
        <v>46.29</v>
      </c>
      <c r="E66" s="44">
        <v>35.619999999999997</v>
      </c>
      <c r="F66" s="44">
        <v>29.25</v>
      </c>
      <c r="G66" s="44">
        <v>25.03</v>
      </c>
      <c r="H66" s="44">
        <v>22.03</v>
      </c>
      <c r="I66" s="44">
        <v>19.79</v>
      </c>
      <c r="J66" s="44">
        <v>18.05</v>
      </c>
      <c r="K66" s="44">
        <v>16.68</v>
      </c>
      <c r="L66" s="44">
        <v>15.54</v>
      </c>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row>
    <row r="67" spans="1:51" x14ac:dyDescent="0.2">
      <c r="A67" s="43">
        <v>56</v>
      </c>
      <c r="B67" s="44">
        <v>133.80000000000001</v>
      </c>
      <c r="C67" s="44">
        <v>68.66</v>
      </c>
      <c r="D67" s="44">
        <v>46.99</v>
      </c>
      <c r="E67" s="44">
        <v>36.200000000000003</v>
      </c>
      <c r="F67" s="44">
        <v>29.75</v>
      </c>
      <c r="G67" s="44">
        <v>25.47</v>
      </c>
      <c r="H67" s="44">
        <v>22.42</v>
      </c>
      <c r="I67" s="44">
        <v>20.149999999999999</v>
      </c>
      <c r="J67" s="44">
        <v>18.39</v>
      </c>
      <c r="K67" s="44">
        <v>16.989999999999998</v>
      </c>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row>
    <row r="68" spans="1:51" x14ac:dyDescent="0.2">
      <c r="A68" s="43">
        <v>57</v>
      </c>
      <c r="B68" s="44">
        <v>135.58000000000001</v>
      </c>
      <c r="C68" s="44">
        <v>69.64</v>
      </c>
      <c r="D68" s="44">
        <v>47.71</v>
      </c>
      <c r="E68" s="44">
        <v>36.78</v>
      </c>
      <c r="F68" s="44">
        <v>30.24</v>
      </c>
      <c r="G68" s="44">
        <v>25.89</v>
      </c>
      <c r="H68" s="44">
        <v>22.8</v>
      </c>
      <c r="I68" s="44">
        <v>20.49</v>
      </c>
      <c r="J68" s="44">
        <v>18.73</v>
      </c>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row>
    <row r="69" spans="1:51" x14ac:dyDescent="0.2">
      <c r="A69" s="43">
        <v>58</v>
      </c>
      <c r="B69" s="44">
        <v>137.41999999999999</v>
      </c>
      <c r="C69" s="44">
        <v>70.650000000000006</v>
      </c>
      <c r="D69" s="44">
        <v>48.44</v>
      </c>
      <c r="E69" s="44">
        <v>37.35</v>
      </c>
      <c r="F69" s="44">
        <v>30.72</v>
      </c>
      <c r="G69" s="44">
        <v>26.31</v>
      </c>
      <c r="H69" s="44">
        <v>23.17</v>
      </c>
      <c r="I69" s="44">
        <v>20.88</v>
      </c>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row>
    <row r="70" spans="1:51" x14ac:dyDescent="0.2">
      <c r="A70" s="43">
        <v>59</v>
      </c>
      <c r="B70" s="44">
        <v>139.34</v>
      </c>
      <c r="C70" s="44">
        <v>71.680000000000007</v>
      </c>
      <c r="D70" s="44">
        <v>49.15</v>
      </c>
      <c r="E70" s="44">
        <v>37.909999999999997</v>
      </c>
      <c r="F70" s="44">
        <v>31.18</v>
      </c>
      <c r="G70" s="44">
        <v>26.7</v>
      </c>
      <c r="H70" s="44">
        <v>23.6</v>
      </c>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row>
    <row r="71" spans="1:51" x14ac:dyDescent="0.2">
      <c r="A71" s="43">
        <v>60</v>
      </c>
      <c r="B71" s="44">
        <v>141.29</v>
      </c>
      <c r="C71" s="44">
        <v>72.680000000000007</v>
      </c>
      <c r="D71" s="44">
        <v>49.84</v>
      </c>
      <c r="E71" s="44">
        <v>38.44</v>
      </c>
      <c r="F71" s="44">
        <v>31.62</v>
      </c>
      <c r="G71" s="44">
        <v>27.2</v>
      </c>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row>
    <row r="72" spans="1:51" x14ac:dyDescent="0.2">
      <c r="A72" s="43">
        <v>61</v>
      </c>
      <c r="B72" s="44">
        <v>143.32</v>
      </c>
      <c r="C72" s="44">
        <v>73.73</v>
      </c>
      <c r="D72" s="44">
        <v>50.57</v>
      </c>
      <c r="E72" s="44">
        <v>39.01</v>
      </c>
      <c r="F72" s="44">
        <v>32.21</v>
      </c>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row>
    <row r="73" spans="1:51" x14ac:dyDescent="0.2">
      <c r="A73" s="43">
        <v>62</v>
      </c>
      <c r="B73" s="44">
        <v>145.53</v>
      </c>
      <c r="C73" s="44">
        <v>74.88</v>
      </c>
      <c r="D73" s="44">
        <v>51.36</v>
      </c>
      <c r="E73" s="44">
        <v>39.729999999999997</v>
      </c>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row>
    <row r="74" spans="1:51" x14ac:dyDescent="0.2">
      <c r="A74" s="43">
        <v>63</v>
      </c>
      <c r="B74" s="44">
        <v>147.93</v>
      </c>
      <c r="C74" s="44">
        <v>76.12</v>
      </c>
      <c r="D74" s="44">
        <v>52.32</v>
      </c>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row>
    <row r="75" spans="1:51" x14ac:dyDescent="0.2">
      <c r="A75" s="43">
        <v>64</v>
      </c>
      <c r="B75" s="44">
        <v>150.51</v>
      </c>
      <c r="C75" s="44">
        <v>77.540000000000006</v>
      </c>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row>
    <row r="76" spans="1:51" x14ac:dyDescent="0.2">
      <c r="A76" s="43">
        <v>65</v>
      </c>
      <c r="B76" s="44">
        <v>153.32</v>
      </c>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row>
  </sheetData>
  <sheetProtection algorithmName="SHA-512" hashValue="gmNvDJq+hBzsW3IEy8pd0eb60l5spDaYjv26oNK6Sta9riD8gEearFamO2o14pjmVSvSKV6SYZPnIKUJcAfouQ==" saltValue="MExAxvfKHTQqeDyS9y27GA==" spinCount="100000" sheet="1" objects="1" scenarios="1"/>
  <conditionalFormatting sqref="A6:A21">
    <cfRule type="expression" dxfId="63" priority="1" stopIfTrue="1">
      <formula>MOD(ROW(),2)=0</formula>
    </cfRule>
    <cfRule type="expression" dxfId="62" priority="2" stopIfTrue="1">
      <formula>MOD(ROW(),2)&lt;&gt;0</formula>
    </cfRule>
  </conditionalFormatting>
  <conditionalFormatting sqref="A26:A76">
    <cfRule type="expression" dxfId="61" priority="5" stopIfTrue="1">
      <formula>MOD(ROW(),2)=0</formula>
    </cfRule>
    <cfRule type="expression" dxfId="60" priority="6" stopIfTrue="1">
      <formula>MOD(ROW(),2)&lt;&gt;0</formula>
    </cfRule>
  </conditionalFormatting>
  <conditionalFormatting sqref="B6:M21">
    <cfRule type="expression" dxfId="59" priority="3" stopIfTrue="1">
      <formula>MOD(ROW(),2)=0</formula>
    </cfRule>
    <cfRule type="expression" dxfId="58" priority="4" stopIfTrue="1">
      <formula>MOD(ROW(),2)&lt;&gt;0</formula>
    </cfRule>
  </conditionalFormatting>
  <conditionalFormatting sqref="B26:AY76">
    <cfRule type="expression" dxfId="57" priority="7" stopIfTrue="1">
      <formula>MOD(ROW(),2)=0</formula>
    </cfRule>
    <cfRule type="expression" dxfId="56" priority="8" stopIfTrue="1">
      <formula>MOD(ROW(),2)&lt;&gt;0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7639B-AD13-467B-AC62-4DFACF2C54F8}">
  <sheetPr codeName="Sheet8"/>
  <dimension ref="A1:G75"/>
  <sheetViews>
    <sheetView showGridLines="0"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LGPS_NI - Consolidated Factor Spreadsheet</v>
      </c>
    </row>
    <row r="3" spans="1:7" s="1" customFormat="1" ht="15.75" x14ac:dyDescent="0.25">
      <c r="A3" s="30" t="s">
        <v>2</v>
      </c>
      <c r="B3" s="3" t="str">
        <f>TABLE_FACTOR_TYPE_1 &amp; " - x-" &amp; TABLE_SERIES_NUMBER_1</f>
        <v>CETV - x-201</v>
      </c>
    </row>
    <row r="6" spans="1:7" x14ac:dyDescent="0.2">
      <c r="A6" s="40" t="s">
        <v>361</v>
      </c>
      <c r="B6" s="47" t="s">
        <v>362</v>
      </c>
      <c r="C6" s="47"/>
      <c r="D6" s="47"/>
      <c r="E6" s="47"/>
      <c r="F6" s="47"/>
      <c r="G6" s="47"/>
    </row>
    <row r="7" spans="1:7" x14ac:dyDescent="0.2">
      <c r="A7" s="40" t="s">
        <v>363</v>
      </c>
      <c r="B7" s="47" t="s">
        <v>31</v>
      </c>
      <c r="C7" s="47"/>
      <c r="D7" s="47"/>
      <c r="E7" s="47"/>
      <c r="F7" s="47"/>
      <c r="G7" s="47"/>
    </row>
    <row r="8" spans="1:7" x14ac:dyDescent="0.2">
      <c r="A8" s="40" t="s">
        <v>149</v>
      </c>
      <c r="B8" s="47" t="s">
        <v>162</v>
      </c>
      <c r="C8" s="47"/>
      <c r="D8" s="47"/>
      <c r="E8" s="47"/>
      <c r="F8" s="47"/>
      <c r="G8" s="47"/>
    </row>
    <row r="9" spans="1:7" x14ac:dyDescent="0.2">
      <c r="A9" s="40" t="s">
        <v>150</v>
      </c>
      <c r="B9" s="47" t="s">
        <v>163</v>
      </c>
      <c r="C9" s="47"/>
      <c r="D9" s="47"/>
      <c r="E9" s="47"/>
      <c r="F9" s="47"/>
      <c r="G9" s="47"/>
    </row>
    <row r="10" spans="1:7" x14ac:dyDescent="0.2">
      <c r="A10" s="40" t="s">
        <v>6</v>
      </c>
      <c r="B10" s="47" t="s">
        <v>164</v>
      </c>
      <c r="C10" s="47"/>
      <c r="D10" s="47"/>
      <c r="E10" s="47"/>
      <c r="F10" s="47"/>
      <c r="G10" s="47"/>
    </row>
    <row r="11" spans="1:7" x14ac:dyDescent="0.2">
      <c r="A11" s="40" t="s">
        <v>151</v>
      </c>
      <c r="B11" s="47" t="s">
        <v>165</v>
      </c>
      <c r="C11" s="47"/>
      <c r="D11" s="47"/>
      <c r="E11" s="47"/>
      <c r="F11" s="47"/>
      <c r="G11" s="47"/>
    </row>
    <row r="12" spans="1:7" x14ac:dyDescent="0.2">
      <c r="A12" s="40" t="s">
        <v>152</v>
      </c>
      <c r="B12" s="47" t="s">
        <v>166</v>
      </c>
      <c r="C12" s="47"/>
      <c r="D12" s="47"/>
      <c r="E12" s="47"/>
      <c r="F12" s="47"/>
      <c r="G12" s="47"/>
    </row>
    <row r="13" spans="1:7" x14ac:dyDescent="0.2">
      <c r="A13" s="40" t="s">
        <v>364</v>
      </c>
      <c r="B13" s="47">
        <v>0</v>
      </c>
      <c r="C13" s="47"/>
      <c r="D13" s="47"/>
      <c r="E13" s="47"/>
      <c r="F13" s="47"/>
      <c r="G13" s="47"/>
    </row>
    <row r="14" spans="1:7" x14ac:dyDescent="0.2">
      <c r="A14" s="40" t="s">
        <v>154</v>
      </c>
      <c r="B14" s="47">
        <v>201</v>
      </c>
      <c r="C14" s="47"/>
      <c r="D14" s="47"/>
      <c r="E14" s="47"/>
      <c r="F14" s="47"/>
      <c r="G14" s="47"/>
    </row>
    <row r="15" spans="1:7" x14ac:dyDescent="0.2">
      <c r="A15" s="40" t="s">
        <v>365</v>
      </c>
      <c r="B15" s="47" t="s">
        <v>167</v>
      </c>
      <c r="C15" s="47"/>
      <c r="D15" s="47"/>
      <c r="E15" s="47"/>
      <c r="F15" s="47"/>
      <c r="G15" s="47"/>
    </row>
    <row r="16" spans="1:7" x14ac:dyDescent="0.2">
      <c r="A16" s="40" t="s">
        <v>156</v>
      </c>
      <c r="B16" s="47" t="s">
        <v>168</v>
      </c>
      <c r="C16" s="47"/>
      <c r="D16" s="47"/>
      <c r="E16" s="47"/>
      <c r="F16" s="47"/>
      <c r="G16" s="47"/>
    </row>
    <row r="17" spans="1:7" x14ac:dyDescent="0.2">
      <c r="A17" s="41" t="s">
        <v>366</v>
      </c>
      <c r="B17" s="47"/>
      <c r="C17" s="47"/>
      <c r="D17" s="47"/>
      <c r="E17" s="47"/>
      <c r="F17" s="47"/>
      <c r="G17" s="47"/>
    </row>
    <row r="18" spans="1:7" x14ac:dyDescent="0.2">
      <c r="A18" s="40" t="s">
        <v>158</v>
      </c>
      <c r="B18" s="48">
        <v>46175</v>
      </c>
      <c r="C18" s="48"/>
      <c r="D18" s="48"/>
      <c r="E18" s="48"/>
      <c r="F18" s="48"/>
      <c r="G18" s="48"/>
    </row>
    <row r="19" spans="1:7" x14ac:dyDescent="0.2">
      <c r="A19" s="40" t="s">
        <v>159</v>
      </c>
      <c r="B19" s="48">
        <v>46161</v>
      </c>
      <c r="C19" s="48"/>
      <c r="D19" s="48"/>
      <c r="E19" s="48"/>
      <c r="F19" s="48"/>
      <c r="G19" s="48"/>
    </row>
    <row r="20" spans="1:7" x14ac:dyDescent="0.2">
      <c r="A20" s="40" t="s">
        <v>160</v>
      </c>
      <c r="B20" s="47" t="s">
        <v>169</v>
      </c>
      <c r="C20" s="47"/>
      <c r="D20" s="47"/>
      <c r="E20" s="47"/>
      <c r="F20" s="47"/>
      <c r="G20" s="47"/>
    </row>
    <row r="21" spans="1:7" x14ac:dyDescent="0.2">
      <c r="A21" s="40" t="s">
        <v>367</v>
      </c>
      <c r="B21" s="47" t="s">
        <v>82</v>
      </c>
      <c r="C21" s="47"/>
      <c r="D21" s="47"/>
      <c r="E21" s="47"/>
      <c r="F21" s="47"/>
      <c r="G21" s="47"/>
    </row>
    <row r="23" spans="1:7" x14ac:dyDescent="0.2">
      <c r="A23" s="23" t="str">
        <f>HYPERLINK("#'Factor List'!A1", "Back to Factor List")</f>
        <v>Back to Factor List</v>
      </c>
      <c r="B23" s="23" t="str">
        <f>HYPERLINK("#'Assumptions'!A1", "Assumptions")</f>
        <v>Assumptions</v>
      </c>
    </row>
    <row r="26" spans="1:7" s="56" customFormat="1" ht="25.5" x14ac:dyDescent="0.2">
      <c r="A26" s="55" t="s">
        <v>368</v>
      </c>
      <c r="B26" s="55" t="s">
        <v>369</v>
      </c>
      <c r="C26" s="55" t="s">
        <v>370</v>
      </c>
      <c r="D26" s="55" t="s">
        <v>371</v>
      </c>
      <c r="E26" s="55" t="s">
        <v>372</v>
      </c>
      <c r="F26" s="55" t="s">
        <v>373</v>
      </c>
      <c r="G26" s="55" t="s">
        <v>374</v>
      </c>
    </row>
    <row r="27" spans="1:7" x14ac:dyDescent="0.2">
      <c r="A27" s="43">
        <v>16</v>
      </c>
      <c r="B27" s="44">
        <v>7.47</v>
      </c>
      <c r="C27" s="44">
        <v>0.38</v>
      </c>
      <c r="D27" s="44">
        <v>1.28</v>
      </c>
      <c r="E27" s="44">
        <v>0</v>
      </c>
      <c r="F27" s="44">
        <v>0</v>
      </c>
      <c r="G27" s="44">
        <v>0</v>
      </c>
    </row>
    <row r="28" spans="1:7" x14ac:dyDescent="0.2">
      <c r="A28" s="43">
        <v>17</v>
      </c>
      <c r="B28" s="44">
        <v>7.61</v>
      </c>
      <c r="C28" s="44">
        <v>0.39</v>
      </c>
      <c r="D28" s="44">
        <v>1.36</v>
      </c>
      <c r="E28" s="44">
        <v>0</v>
      </c>
      <c r="F28" s="44">
        <v>0</v>
      </c>
      <c r="G28" s="44">
        <v>0</v>
      </c>
    </row>
    <row r="29" spans="1:7" x14ac:dyDescent="0.2">
      <c r="A29" s="43">
        <v>18</v>
      </c>
      <c r="B29" s="44">
        <v>7.74</v>
      </c>
      <c r="C29" s="44">
        <v>0.4</v>
      </c>
      <c r="D29" s="44">
        <v>1.44</v>
      </c>
      <c r="E29" s="44">
        <v>0</v>
      </c>
      <c r="F29" s="44">
        <v>0</v>
      </c>
      <c r="G29" s="44">
        <v>0</v>
      </c>
    </row>
    <row r="30" spans="1:7" x14ac:dyDescent="0.2">
      <c r="A30" s="43">
        <v>19</v>
      </c>
      <c r="B30" s="44">
        <v>7.88</v>
      </c>
      <c r="C30" s="44">
        <v>0.41</v>
      </c>
      <c r="D30" s="44">
        <v>1.49</v>
      </c>
      <c r="E30" s="44">
        <v>0</v>
      </c>
      <c r="F30" s="44">
        <v>0</v>
      </c>
      <c r="G30" s="44">
        <v>0</v>
      </c>
    </row>
    <row r="31" spans="1:7" x14ac:dyDescent="0.2">
      <c r="A31" s="43">
        <v>20</v>
      </c>
      <c r="B31" s="44">
        <v>8.02</v>
      </c>
      <c r="C31" s="44">
        <v>0.41</v>
      </c>
      <c r="D31" s="44">
        <v>1.51</v>
      </c>
      <c r="E31" s="44">
        <v>0</v>
      </c>
      <c r="F31" s="44">
        <v>0</v>
      </c>
      <c r="G31" s="44">
        <v>0</v>
      </c>
    </row>
    <row r="32" spans="1:7" x14ac:dyDescent="0.2">
      <c r="A32" s="43">
        <v>21</v>
      </c>
      <c r="B32" s="44">
        <v>8.17</v>
      </c>
      <c r="C32" s="44">
        <v>0.42</v>
      </c>
      <c r="D32" s="44">
        <v>1.54</v>
      </c>
      <c r="E32" s="44">
        <v>0</v>
      </c>
      <c r="F32" s="44">
        <v>0</v>
      </c>
      <c r="G32" s="44">
        <v>0</v>
      </c>
    </row>
    <row r="33" spans="1:7" x14ac:dyDescent="0.2">
      <c r="A33" s="43">
        <v>22</v>
      </c>
      <c r="B33" s="44">
        <v>8.31</v>
      </c>
      <c r="C33" s="44">
        <v>0.43</v>
      </c>
      <c r="D33" s="44">
        <v>1.57</v>
      </c>
      <c r="E33" s="44">
        <v>0</v>
      </c>
      <c r="F33" s="44">
        <v>0</v>
      </c>
      <c r="G33" s="44">
        <v>0</v>
      </c>
    </row>
    <row r="34" spans="1:7" x14ac:dyDescent="0.2">
      <c r="A34" s="43">
        <v>23</v>
      </c>
      <c r="B34" s="44">
        <v>8.4600000000000009</v>
      </c>
      <c r="C34" s="44">
        <v>0.44</v>
      </c>
      <c r="D34" s="44">
        <v>1.59</v>
      </c>
      <c r="E34" s="44">
        <v>0</v>
      </c>
      <c r="F34" s="44">
        <v>0</v>
      </c>
      <c r="G34" s="44">
        <v>0</v>
      </c>
    </row>
    <row r="35" spans="1:7" x14ac:dyDescent="0.2">
      <c r="A35" s="43">
        <v>24</v>
      </c>
      <c r="B35" s="44">
        <v>8.6199999999999992</v>
      </c>
      <c r="C35" s="44">
        <v>0.45</v>
      </c>
      <c r="D35" s="44">
        <v>1.62</v>
      </c>
      <c r="E35" s="44">
        <v>0</v>
      </c>
      <c r="F35" s="44">
        <v>0</v>
      </c>
      <c r="G35" s="44">
        <v>0</v>
      </c>
    </row>
    <row r="36" spans="1:7" x14ac:dyDescent="0.2">
      <c r="A36" s="43">
        <v>25</v>
      </c>
      <c r="B36" s="44">
        <v>8.77</v>
      </c>
      <c r="C36" s="44">
        <v>0.46</v>
      </c>
      <c r="D36" s="44">
        <v>1.65</v>
      </c>
      <c r="E36" s="44">
        <v>0</v>
      </c>
      <c r="F36" s="44">
        <v>0</v>
      </c>
      <c r="G36" s="44">
        <v>0</v>
      </c>
    </row>
    <row r="37" spans="1:7" x14ac:dyDescent="0.2">
      <c r="A37" s="43">
        <v>26</v>
      </c>
      <c r="B37" s="44">
        <v>8.93</v>
      </c>
      <c r="C37" s="44">
        <v>0.47</v>
      </c>
      <c r="D37" s="44">
        <v>1.67</v>
      </c>
      <c r="E37" s="44">
        <v>0</v>
      </c>
      <c r="F37" s="44">
        <v>0</v>
      </c>
      <c r="G37" s="44">
        <v>0</v>
      </c>
    </row>
    <row r="38" spans="1:7" x14ac:dyDescent="0.2">
      <c r="A38" s="43">
        <v>27</v>
      </c>
      <c r="B38" s="44">
        <v>9.09</v>
      </c>
      <c r="C38" s="44">
        <v>0.48</v>
      </c>
      <c r="D38" s="44">
        <v>1.7</v>
      </c>
      <c r="E38" s="44">
        <v>0</v>
      </c>
      <c r="F38" s="44">
        <v>0</v>
      </c>
      <c r="G38" s="44">
        <v>0</v>
      </c>
    </row>
    <row r="39" spans="1:7" x14ac:dyDescent="0.2">
      <c r="A39" s="43">
        <v>28</v>
      </c>
      <c r="B39" s="44">
        <v>9.25</v>
      </c>
      <c r="C39" s="44">
        <v>0.49</v>
      </c>
      <c r="D39" s="44">
        <v>1.73</v>
      </c>
      <c r="E39" s="44">
        <v>0</v>
      </c>
      <c r="F39" s="44">
        <v>0</v>
      </c>
      <c r="G39" s="44">
        <v>0</v>
      </c>
    </row>
    <row r="40" spans="1:7" x14ac:dyDescent="0.2">
      <c r="A40" s="43">
        <v>29</v>
      </c>
      <c r="B40" s="44">
        <v>9.42</v>
      </c>
      <c r="C40" s="44">
        <v>0.5</v>
      </c>
      <c r="D40" s="44">
        <v>1.76</v>
      </c>
      <c r="E40" s="44">
        <v>0</v>
      </c>
      <c r="F40" s="44">
        <v>0</v>
      </c>
      <c r="G40" s="44">
        <v>0</v>
      </c>
    </row>
    <row r="41" spans="1:7" x14ac:dyDescent="0.2">
      <c r="A41" s="43">
        <v>30</v>
      </c>
      <c r="B41" s="44">
        <v>9.59</v>
      </c>
      <c r="C41" s="44">
        <v>0.51</v>
      </c>
      <c r="D41" s="44">
        <v>1.79</v>
      </c>
      <c r="E41" s="44">
        <v>0</v>
      </c>
      <c r="F41" s="44">
        <v>0</v>
      </c>
      <c r="G41" s="44">
        <v>0</v>
      </c>
    </row>
    <row r="42" spans="1:7" x14ac:dyDescent="0.2">
      <c r="A42" s="43">
        <v>31</v>
      </c>
      <c r="B42" s="44">
        <v>9.76</v>
      </c>
      <c r="C42" s="44">
        <v>0.52</v>
      </c>
      <c r="D42" s="44">
        <v>1.82</v>
      </c>
      <c r="E42" s="44">
        <v>0</v>
      </c>
      <c r="F42" s="44">
        <v>0</v>
      </c>
      <c r="G42" s="44">
        <v>0</v>
      </c>
    </row>
    <row r="43" spans="1:7" x14ac:dyDescent="0.2">
      <c r="A43" s="43">
        <v>32</v>
      </c>
      <c r="B43" s="44">
        <v>9.93</v>
      </c>
      <c r="C43" s="44">
        <v>0.53</v>
      </c>
      <c r="D43" s="44">
        <v>1.85</v>
      </c>
      <c r="E43" s="44">
        <v>0</v>
      </c>
      <c r="F43" s="44">
        <v>0</v>
      </c>
      <c r="G43" s="44">
        <v>0</v>
      </c>
    </row>
    <row r="44" spans="1:7" x14ac:dyDescent="0.2">
      <c r="A44" s="43">
        <v>33</v>
      </c>
      <c r="B44" s="44">
        <v>10.11</v>
      </c>
      <c r="C44" s="44">
        <v>0.54</v>
      </c>
      <c r="D44" s="44">
        <v>1.88</v>
      </c>
      <c r="E44" s="44">
        <v>0</v>
      </c>
      <c r="F44" s="44">
        <v>0</v>
      </c>
      <c r="G44" s="44">
        <v>0</v>
      </c>
    </row>
    <row r="45" spans="1:7" x14ac:dyDescent="0.2">
      <c r="A45" s="43">
        <v>34</v>
      </c>
      <c r="B45" s="44">
        <v>10.29</v>
      </c>
      <c r="C45" s="44">
        <v>0.55000000000000004</v>
      </c>
      <c r="D45" s="44">
        <v>1.91</v>
      </c>
      <c r="E45" s="44">
        <v>0</v>
      </c>
      <c r="F45" s="44">
        <v>0</v>
      </c>
      <c r="G45" s="44">
        <v>0</v>
      </c>
    </row>
    <row r="46" spans="1:7" x14ac:dyDescent="0.2">
      <c r="A46" s="43">
        <v>35</v>
      </c>
      <c r="B46" s="44">
        <v>10.48</v>
      </c>
      <c r="C46" s="44">
        <v>0.56000000000000005</v>
      </c>
      <c r="D46" s="44">
        <v>1.94</v>
      </c>
      <c r="E46" s="44">
        <v>0</v>
      </c>
      <c r="F46" s="44">
        <v>0</v>
      </c>
      <c r="G46" s="44">
        <v>0</v>
      </c>
    </row>
    <row r="47" spans="1:7" x14ac:dyDescent="0.2">
      <c r="A47" s="43">
        <v>36</v>
      </c>
      <c r="B47" s="44">
        <v>10.67</v>
      </c>
      <c r="C47" s="44">
        <v>0.56999999999999995</v>
      </c>
      <c r="D47" s="44">
        <v>1.98</v>
      </c>
      <c r="E47" s="44">
        <v>0</v>
      </c>
      <c r="F47" s="44">
        <v>0</v>
      </c>
      <c r="G47" s="44">
        <v>0</v>
      </c>
    </row>
    <row r="48" spans="1:7" x14ac:dyDescent="0.2">
      <c r="A48" s="43">
        <v>37</v>
      </c>
      <c r="B48" s="44">
        <v>10.86</v>
      </c>
      <c r="C48" s="44">
        <v>0.57999999999999996</v>
      </c>
      <c r="D48" s="44">
        <v>2.0099999999999998</v>
      </c>
      <c r="E48" s="44">
        <v>0</v>
      </c>
      <c r="F48" s="44">
        <v>0</v>
      </c>
      <c r="G48" s="44">
        <v>0</v>
      </c>
    </row>
    <row r="49" spans="1:7" x14ac:dyDescent="0.2">
      <c r="A49" s="43">
        <v>38</v>
      </c>
      <c r="B49" s="44">
        <v>11.05</v>
      </c>
      <c r="C49" s="44">
        <v>0.59</v>
      </c>
      <c r="D49" s="44">
        <v>2.04</v>
      </c>
      <c r="E49" s="44">
        <v>0</v>
      </c>
      <c r="F49" s="44">
        <v>0</v>
      </c>
      <c r="G49" s="44">
        <v>0</v>
      </c>
    </row>
    <row r="50" spans="1:7" x14ac:dyDescent="0.2">
      <c r="A50" s="43">
        <v>39</v>
      </c>
      <c r="B50" s="44">
        <v>11.25</v>
      </c>
      <c r="C50" s="44">
        <v>0.6</v>
      </c>
      <c r="D50" s="44">
        <v>2.0699999999999998</v>
      </c>
      <c r="E50" s="44">
        <v>0</v>
      </c>
      <c r="F50" s="44">
        <v>0</v>
      </c>
      <c r="G50" s="44">
        <v>0</v>
      </c>
    </row>
    <row r="51" spans="1:7" x14ac:dyDescent="0.2">
      <c r="A51" s="43">
        <v>40</v>
      </c>
      <c r="B51" s="44">
        <v>11.46</v>
      </c>
      <c r="C51" s="44">
        <v>0.62</v>
      </c>
      <c r="D51" s="44">
        <v>2.11</v>
      </c>
      <c r="E51" s="44">
        <v>0</v>
      </c>
      <c r="F51" s="44">
        <v>0</v>
      </c>
      <c r="G51" s="44">
        <v>0</v>
      </c>
    </row>
    <row r="52" spans="1:7" x14ac:dyDescent="0.2">
      <c r="A52" s="43">
        <v>41</v>
      </c>
      <c r="B52" s="44">
        <v>11.66</v>
      </c>
      <c r="C52" s="44">
        <v>0.63</v>
      </c>
      <c r="D52" s="44">
        <v>2.14</v>
      </c>
      <c r="E52" s="44">
        <v>0</v>
      </c>
      <c r="F52" s="44">
        <v>0</v>
      </c>
      <c r="G52" s="44">
        <v>0</v>
      </c>
    </row>
    <row r="53" spans="1:7" x14ac:dyDescent="0.2">
      <c r="A53" s="43">
        <v>42</v>
      </c>
      <c r="B53" s="44">
        <v>11.88</v>
      </c>
      <c r="C53" s="44">
        <v>0.64</v>
      </c>
      <c r="D53" s="44">
        <v>2.17</v>
      </c>
      <c r="E53" s="44">
        <v>0</v>
      </c>
      <c r="F53" s="44">
        <v>0</v>
      </c>
      <c r="G53" s="44">
        <v>0</v>
      </c>
    </row>
    <row r="54" spans="1:7" x14ac:dyDescent="0.2">
      <c r="A54" s="43">
        <v>43</v>
      </c>
      <c r="B54" s="44">
        <v>12.09</v>
      </c>
      <c r="C54" s="44">
        <v>0.65</v>
      </c>
      <c r="D54" s="44">
        <v>2.2000000000000002</v>
      </c>
      <c r="E54" s="44">
        <v>0</v>
      </c>
      <c r="F54" s="44">
        <v>0</v>
      </c>
      <c r="G54" s="44">
        <v>0</v>
      </c>
    </row>
    <row r="55" spans="1:7" x14ac:dyDescent="0.2">
      <c r="A55" s="43">
        <v>44</v>
      </c>
      <c r="B55" s="44">
        <v>12.31</v>
      </c>
      <c r="C55" s="44">
        <v>0.67</v>
      </c>
      <c r="D55" s="44">
        <v>2.23</v>
      </c>
      <c r="E55" s="44">
        <v>0</v>
      </c>
      <c r="F55" s="44">
        <v>0</v>
      </c>
      <c r="G55" s="44">
        <v>0</v>
      </c>
    </row>
    <row r="56" spans="1:7" x14ac:dyDescent="0.2">
      <c r="A56" s="43">
        <v>45</v>
      </c>
      <c r="B56" s="44">
        <v>12.54</v>
      </c>
      <c r="C56" s="44">
        <v>0.68</v>
      </c>
      <c r="D56" s="44">
        <v>2.2599999999999998</v>
      </c>
      <c r="E56" s="44">
        <v>0</v>
      </c>
      <c r="F56" s="44">
        <v>0</v>
      </c>
      <c r="G56" s="44">
        <v>0</v>
      </c>
    </row>
    <row r="57" spans="1:7" x14ac:dyDescent="0.2">
      <c r="A57" s="43">
        <v>46</v>
      </c>
      <c r="B57" s="44">
        <v>12.77</v>
      </c>
      <c r="C57" s="44">
        <v>0.69</v>
      </c>
      <c r="D57" s="44">
        <v>2.29</v>
      </c>
      <c r="E57" s="44">
        <v>0</v>
      </c>
      <c r="F57" s="44">
        <v>0</v>
      </c>
      <c r="G57" s="44">
        <v>0</v>
      </c>
    </row>
    <row r="58" spans="1:7" x14ac:dyDescent="0.2">
      <c r="A58" s="43">
        <v>47</v>
      </c>
      <c r="B58" s="44">
        <v>13.01</v>
      </c>
      <c r="C58" s="44">
        <v>0.71</v>
      </c>
      <c r="D58" s="44">
        <v>2.3199999999999998</v>
      </c>
      <c r="E58" s="44">
        <v>0</v>
      </c>
      <c r="F58" s="44">
        <v>0</v>
      </c>
      <c r="G58" s="44">
        <v>0</v>
      </c>
    </row>
    <row r="59" spans="1:7" x14ac:dyDescent="0.2">
      <c r="A59" s="43">
        <v>48</v>
      </c>
      <c r="B59" s="44">
        <v>13.25</v>
      </c>
      <c r="C59" s="44">
        <v>0.72</v>
      </c>
      <c r="D59" s="44">
        <v>2.35</v>
      </c>
      <c r="E59" s="44">
        <v>0</v>
      </c>
      <c r="F59" s="44">
        <v>0</v>
      </c>
      <c r="G59" s="44">
        <v>0</v>
      </c>
    </row>
    <row r="60" spans="1:7" x14ac:dyDescent="0.2">
      <c r="A60" s="43">
        <v>49</v>
      </c>
      <c r="B60" s="44">
        <v>13.5</v>
      </c>
      <c r="C60" s="44">
        <v>0.74</v>
      </c>
      <c r="D60" s="44">
        <v>2.37</v>
      </c>
      <c r="E60" s="44">
        <v>0</v>
      </c>
      <c r="F60" s="44">
        <v>0</v>
      </c>
      <c r="G60" s="44">
        <v>0</v>
      </c>
    </row>
    <row r="61" spans="1:7" x14ac:dyDescent="0.2">
      <c r="A61" s="43">
        <v>50</v>
      </c>
      <c r="B61" s="44">
        <v>13.75</v>
      </c>
      <c r="C61" s="44">
        <v>0.75</v>
      </c>
      <c r="D61" s="44">
        <v>2.4</v>
      </c>
      <c r="E61" s="44">
        <v>0</v>
      </c>
      <c r="F61" s="44">
        <v>0</v>
      </c>
      <c r="G61" s="44">
        <v>0</v>
      </c>
    </row>
    <row r="62" spans="1:7" x14ac:dyDescent="0.2">
      <c r="A62" s="43">
        <v>51</v>
      </c>
      <c r="B62" s="44">
        <v>14.01</v>
      </c>
      <c r="C62" s="44">
        <v>0.77</v>
      </c>
      <c r="D62" s="44">
        <v>2.42</v>
      </c>
      <c r="E62" s="44">
        <v>0</v>
      </c>
      <c r="F62" s="44">
        <v>0</v>
      </c>
      <c r="G62" s="44">
        <v>0</v>
      </c>
    </row>
    <row r="63" spans="1:7" x14ac:dyDescent="0.2">
      <c r="A63" s="43">
        <v>52</v>
      </c>
      <c r="B63" s="44">
        <v>14.28</v>
      </c>
      <c r="C63" s="44">
        <v>0.78</v>
      </c>
      <c r="D63" s="44">
        <v>2.44</v>
      </c>
      <c r="E63" s="44">
        <v>0</v>
      </c>
      <c r="F63" s="44">
        <v>0</v>
      </c>
      <c r="G63" s="44">
        <v>0</v>
      </c>
    </row>
    <row r="64" spans="1:7" x14ac:dyDescent="0.2">
      <c r="A64" s="43">
        <v>53</v>
      </c>
      <c r="B64" s="44">
        <v>14.55</v>
      </c>
      <c r="C64" s="44">
        <v>0.8</v>
      </c>
      <c r="D64" s="44">
        <v>2.4700000000000002</v>
      </c>
      <c r="E64" s="44">
        <v>0</v>
      </c>
      <c r="F64" s="44">
        <v>0</v>
      </c>
      <c r="G64" s="44">
        <v>0</v>
      </c>
    </row>
    <row r="65" spans="1:7" x14ac:dyDescent="0.2">
      <c r="A65" s="43">
        <v>54</v>
      </c>
      <c r="B65" s="44">
        <v>14.84</v>
      </c>
      <c r="C65" s="44">
        <v>0.81</v>
      </c>
      <c r="D65" s="44">
        <v>2.48</v>
      </c>
      <c r="E65" s="44">
        <v>0</v>
      </c>
      <c r="F65" s="44">
        <v>0</v>
      </c>
      <c r="G65" s="44">
        <v>0</v>
      </c>
    </row>
    <row r="66" spans="1:7" x14ac:dyDescent="0.2">
      <c r="A66" s="43">
        <v>55</v>
      </c>
      <c r="B66" s="44">
        <v>15.13</v>
      </c>
      <c r="C66" s="44">
        <v>0.83</v>
      </c>
      <c r="D66" s="44">
        <v>2.5</v>
      </c>
      <c r="E66" s="44">
        <v>0</v>
      </c>
      <c r="F66" s="44">
        <v>0</v>
      </c>
      <c r="G66" s="44">
        <v>0</v>
      </c>
    </row>
    <row r="67" spans="1:7" x14ac:dyDescent="0.2">
      <c r="A67" s="43">
        <v>56</v>
      </c>
      <c r="B67" s="44">
        <v>15.43</v>
      </c>
      <c r="C67" s="44">
        <v>0.85</v>
      </c>
      <c r="D67" s="44">
        <v>2.5099999999999998</v>
      </c>
      <c r="E67" s="44">
        <v>0</v>
      </c>
      <c r="F67" s="44">
        <v>0</v>
      </c>
      <c r="G67" s="44">
        <v>0</v>
      </c>
    </row>
    <row r="68" spans="1:7" x14ac:dyDescent="0.2">
      <c r="A68" s="43">
        <v>57</v>
      </c>
      <c r="B68" s="44">
        <v>15.74</v>
      </c>
      <c r="C68" s="44">
        <v>0.86</v>
      </c>
      <c r="D68" s="44">
        <v>2.52</v>
      </c>
      <c r="E68" s="44">
        <v>0</v>
      </c>
      <c r="F68" s="44">
        <v>0</v>
      </c>
      <c r="G68" s="44">
        <v>0</v>
      </c>
    </row>
    <row r="69" spans="1:7" x14ac:dyDescent="0.2">
      <c r="A69" s="43">
        <v>58</v>
      </c>
      <c r="B69" s="44">
        <v>16.07</v>
      </c>
      <c r="C69" s="44">
        <v>0.88</v>
      </c>
      <c r="D69" s="44">
        <v>2.5299999999999998</v>
      </c>
      <c r="E69" s="44">
        <v>0</v>
      </c>
      <c r="F69" s="44">
        <v>0</v>
      </c>
      <c r="G69" s="44">
        <v>0</v>
      </c>
    </row>
    <row r="70" spans="1:7" x14ac:dyDescent="0.2">
      <c r="A70" s="43">
        <v>59</v>
      </c>
      <c r="B70" s="44">
        <v>16.399999999999999</v>
      </c>
      <c r="C70" s="44">
        <v>0.9</v>
      </c>
      <c r="D70" s="44">
        <v>2.54</v>
      </c>
      <c r="E70" s="44">
        <v>0</v>
      </c>
      <c r="F70" s="44">
        <v>0</v>
      </c>
      <c r="G70" s="44">
        <v>0</v>
      </c>
    </row>
    <row r="71" spans="1:7" x14ac:dyDescent="0.2">
      <c r="A71" s="43">
        <v>60</v>
      </c>
      <c r="B71" s="44">
        <v>16.75</v>
      </c>
      <c r="C71" s="44">
        <v>0.91</v>
      </c>
      <c r="D71" s="44">
        <v>2.54</v>
      </c>
      <c r="E71" s="44">
        <v>0</v>
      </c>
      <c r="F71" s="44">
        <v>0</v>
      </c>
      <c r="G71" s="44">
        <v>0</v>
      </c>
    </row>
    <row r="72" spans="1:7" x14ac:dyDescent="0.2">
      <c r="A72" s="43">
        <v>61</v>
      </c>
      <c r="B72" s="44">
        <v>17.11</v>
      </c>
      <c r="C72" s="44">
        <v>0.93</v>
      </c>
      <c r="D72" s="44">
        <v>2.54</v>
      </c>
      <c r="E72" s="44">
        <v>0</v>
      </c>
      <c r="F72" s="44">
        <v>0</v>
      </c>
      <c r="G72" s="44">
        <v>0</v>
      </c>
    </row>
    <row r="73" spans="1:7" x14ac:dyDescent="0.2">
      <c r="A73" s="43">
        <v>62</v>
      </c>
      <c r="B73" s="44">
        <v>17.48</v>
      </c>
      <c r="C73" s="44">
        <v>0.95</v>
      </c>
      <c r="D73" s="44">
        <v>2.54</v>
      </c>
      <c r="E73" s="44">
        <v>0</v>
      </c>
      <c r="F73" s="44">
        <v>0</v>
      </c>
      <c r="G73" s="44">
        <v>0</v>
      </c>
    </row>
    <row r="74" spans="1:7" x14ac:dyDescent="0.2">
      <c r="A74" s="43">
        <v>63</v>
      </c>
      <c r="B74" s="44">
        <v>17.87</v>
      </c>
      <c r="C74" s="44">
        <v>0.97</v>
      </c>
      <c r="D74" s="44">
        <v>2.5299999999999998</v>
      </c>
      <c r="E74" s="44">
        <v>0</v>
      </c>
      <c r="F74" s="44">
        <v>0</v>
      </c>
      <c r="G74" s="44">
        <v>0</v>
      </c>
    </row>
    <row r="75" spans="1:7" x14ac:dyDescent="0.2">
      <c r="A75" s="43">
        <v>64</v>
      </c>
      <c r="B75" s="44">
        <v>18.28</v>
      </c>
      <c r="C75" s="44">
        <v>0.99</v>
      </c>
      <c r="D75" s="44">
        <v>2.52</v>
      </c>
      <c r="E75" s="44">
        <v>0</v>
      </c>
      <c r="F75" s="44">
        <v>0</v>
      </c>
      <c r="G75" s="44">
        <v>0</v>
      </c>
    </row>
  </sheetData>
  <sheetProtection algorithmName="SHA-512" hashValue="FulMa+fDfxpA3DKIoY5H4wbjCvGZqUsbz+58vocMn/RzJ9CfQlDp+lsT1D5r39vfkTY8emwFg0PUYZNN53CrIw==" saltValue="DBwjOqVIx/canDyqMxwplw==" spinCount="100000" sheet="1" objects="1" scenarios="1"/>
  <conditionalFormatting sqref="A6:A21">
    <cfRule type="expression" dxfId="561" priority="9" stopIfTrue="1">
      <formula>MOD(ROW(),2)=0</formula>
    </cfRule>
    <cfRule type="expression" dxfId="560" priority="10" stopIfTrue="1">
      <formula>MOD(ROW(),2)&lt;&gt;0</formula>
    </cfRule>
  </conditionalFormatting>
  <conditionalFormatting sqref="A26:A75">
    <cfRule type="expression" dxfId="559" priority="13" stopIfTrue="1">
      <formula>MOD(ROW(),2)=0</formula>
    </cfRule>
    <cfRule type="expression" dxfId="558" priority="14" stopIfTrue="1">
      <formula>MOD(ROW(),2)&lt;&gt;0</formula>
    </cfRule>
  </conditionalFormatting>
  <conditionalFormatting sqref="B6:G21">
    <cfRule type="expression" dxfId="557" priority="11" stopIfTrue="1">
      <formula>MOD(ROW(),2)=0</formula>
    </cfRule>
    <cfRule type="expression" dxfId="556" priority="12" stopIfTrue="1">
      <formula>MOD(ROW(),2)&lt;&gt;0</formula>
    </cfRule>
  </conditionalFormatting>
  <conditionalFormatting sqref="B26:G75">
    <cfRule type="expression" dxfId="555" priority="15" stopIfTrue="1">
      <formula>MOD(ROW(),2)=0</formula>
    </cfRule>
    <cfRule type="expression" dxfId="554" priority="16" stopIfTrue="1">
      <formula>MOD(ROW(),2)&lt;&gt;0</formula>
    </cfRule>
  </conditionalFormatting>
  <pageMargins left="0.7" right="0.7" top="0.75" bottom="0.75" header="0.3" footer="0.3"/>
  <tableParts count="1">
    <tablePart r:id="rId1"/>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8C64B-FA1E-4A9B-9EA7-283D5FDAA300}">
  <sheetPr codeName="Sheet62"/>
  <dimension ref="A1:AY76"/>
  <sheetViews>
    <sheetView showGridLines="0" workbookViewId="0">
      <selection activeCell="A6" sqref="A6"/>
    </sheetView>
  </sheetViews>
  <sheetFormatPr defaultRowHeight="12.75" x14ac:dyDescent="0.2"/>
  <cols>
    <col min="1" max="1" width="31.85546875" customWidth="1"/>
    <col min="2" max="51" width="15.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x-716</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193</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339</v>
      </c>
      <c r="C10" s="47"/>
      <c r="D10" s="47"/>
      <c r="E10" s="47"/>
      <c r="F10" s="47"/>
      <c r="G10" s="47"/>
      <c r="H10" s="47"/>
      <c r="I10" s="47"/>
      <c r="J10" s="47"/>
      <c r="K10" s="47"/>
      <c r="L10" s="47"/>
      <c r="M10" s="47"/>
    </row>
    <row r="11" spans="1:13" x14ac:dyDescent="0.2">
      <c r="A11" s="40" t="s">
        <v>151</v>
      </c>
      <c r="B11" s="47" t="s">
        <v>170</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716</v>
      </c>
      <c r="C14" s="47"/>
      <c r="D14" s="47"/>
      <c r="E14" s="47"/>
      <c r="F14" s="47"/>
      <c r="G14" s="47"/>
      <c r="H14" s="47"/>
      <c r="I14" s="47"/>
      <c r="J14" s="47"/>
      <c r="K14" s="47"/>
      <c r="L14" s="47"/>
      <c r="M14" s="47"/>
    </row>
    <row r="15" spans="1:13" x14ac:dyDescent="0.2">
      <c r="A15" s="40" t="s">
        <v>365</v>
      </c>
      <c r="B15" s="47" t="s">
        <v>340</v>
      </c>
      <c r="C15" s="47"/>
      <c r="D15" s="47"/>
      <c r="E15" s="47"/>
      <c r="F15" s="47"/>
      <c r="G15" s="47"/>
      <c r="H15" s="47"/>
      <c r="I15" s="47"/>
      <c r="J15" s="47"/>
      <c r="K15" s="47"/>
      <c r="L15" s="47"/>
      <c r="M15" s="47"/>
    </row>
    <row r="16" spans="1:13" x14ac:dyDescent="0.2">
      <c r="A16" s="40" t="s">
        <v>156</v>
      </c>
      <c r="B16" s="47" t="s">
        <v>327</v>
      </c>
      <c r="C16" s="47"/>
      <c r="D16" s="47"/>
      <c r="E16" s="47"/>
      <c r="F16" s="47"/>
      <c r="G16" s="47"/>
      <c r="H16" s="47"/>
      <c r="I16" s="47"/>
      <c r="J16" s="47"/>
      <c r="K16" s="47"/>
      <c r="L16" s="47"/>
      <c r="M16" s="47"/>
    </row>
    <row r="17" spans="1:51" x14ac:dyDescent="0.2">
      <c r="A17" s="41" t="s">
        <v>366</v>
      </c>
      <c r="B17" s="47"/>
      <c r="C17" s="47"/>
      <c r="D17" s="47"/>
      <c r="E17" s="47"/>
      <c r="F17" s="47"/>
      <c r="G17" s="47"/>
      <c r="H17" s="47"/>
      <c r="I17" s="47"/>
      <c r="J17" s="47"/>
      <c r="K17" s="47"/>
      <c r="L17" s="47"/>
      <c r="M17" s="47"/>
    </row>
    <row r="18" spans="1:51" x14ac:dyDescent="0.2">
      <c r="A18" s="40" t="s">
        <v>158</v>
      </c>
      <c r="B18" s="48">
        <v>45195</v>
      </c>
      <c r="C18" s="48"/>
      <c r="D18" s="48"/>
      <c r="E18" s="48"/>
      <c r="F18" s="48"/>
      <c r="G18" s="48"/>
      <c r="H18" s="48"/>
      <c r="I18" s="48"/>
      <c r="J18" s="48"/>
      <c r="K18" s="48"/>
      <c r="L18" s="48"/>
      <c r="M18" s="48"/>
    </row>
    <row r="19" spans="1:51" x14ac:dyDescent="0.2">
      <c r="A19" s="40" t="s">
        <v>159</v>
      </c>
      <c r="B19" s="48">
        <v>45218</v>
      </c>
      <c r="C19" s="48"/>
      <c r="D19" s="48"/>
      <c r="E19" s="48"/>
      <c r="F19" s="48"/>
      <c r="G19" s="48"/>
      <c r="H19" s="48"/>
      <c r="I19" s="48"/>
      <c r="J19" s="48"/>
      <c r="K19" s="48"/>
      <c r="L19" s="48"/>
      <c r="M19" s="48"/>
    </row>
    <row r="20" spans="1:51" x14ac:dyDescent="0.2">
      <c r="A20" s="40" t="s">
        <v>160</v>
      </c>
      <c r="B20" s="47" t="s">
        <v>169</v>
      </c>
      <c r="C20" s="47"/>
      <c r="D20" s="47"/>
      <c r="E20" s="47"/>
      <c r="F20" s="47"/>
      <c r="G20" s="47"/>
      <c r="H20" s="47"/>
      <c r="I20" s="47"/>
      <c r="J20" s="47"/>
      <c r="K20" s="47"/>
      <c r="L20" s="47"/>
      <c r="M20" s="47"/>
    </row>
    <row r="21" spans="1:51" x14ac:dyDescent="0.2">
      <c r="A21" s="40" t="s">
        <v>367</v>
      </c>
      <c r="B21" s="47"/>
      <c r="C21" s="47"/>
      <c r="D21" s="47"/>
      <c r="E21" s="47"/>
      <c r="F21" s="47"/>
      <c r="G21" s="47"/>
      <c r="H21" s="47"/>
      <c r="I21" s="47"/>
      <c r="J21" s="47"/>
      <c r="K21" s="47"/>
      <c r="L21" s="47"/>
      <c r="M21" s="47"/>
    </row>
    <row r="23" spans="1:51" x14ac:dyDescent="0.2">
      <c r="A23" s="23" t="str">
        <f>HYPERLINK("#'Factor List'!A1", "Back to Factor List")</f>
        <v>Back to Factor List</v>
      </c>
      <c r="B23" s="23" t="str">
        <f>HYPERLINK("#'Assumptions'!A1", "Assumptions")</f>
        <v>Assumptions</v>
      </c>
    </row>
    <row r="26" spans="1:51" s="56" customFormat="1" ht="38.25" x14ac:dyDescent="0.2">
      <c r="A26" s="55" t="s">
        <v>368</v>
      </c>
      <c r="B26" s="55" t="s">
        <v>572</v>
      </c>
      <c r="C26" s="55" t="s">
        <v>573</v>
      </c>
      <c r="D26" s="55" t="s">
        <v>574</v>
      </c>
      <c r="E26" s="55" t="s">
        <v>575</v>
      </c>
      <c r="F26" s="55" t="s">
        <v>576</v>
      </c>
      <c r="G26" s="55" t="s">
        <v>577</v>
      </c>
      <c r="H26" s="55" t="s">
        <v>578</v>
      </c>
      <c r="I26" s="55" t="s">
        <v>579</v>
      </c>
      <c r="J26" s="55" t="s">
        <v>580</v>
      </c>
      <c r="K26" s="55" t="s">
        <v>581</v>
      </c>
      <c r="L26" s="55" t="s">
        <v>582</v>
      </c>
      <c r="M26" s="55" t="s">
        <v>583</v>
      </c>
      <c r="N26" s="55" t="s">
        <v>584</v>
      </c>
      <c r="O26" s="55" t="s">
        <v>585</v>
      </c>
      <c r="P26" s="55" t="s">
        <v>586</v>
      </c>
      <c r="Q26" s="55" t="s">
        <v>587</v>
      </c>
      <c r="R26" s="55" t="s">
        <v>588</v>
      </c>
      <c r="S26" s="55" t="s">
        <v>589</v>
      </c>
      <c r="T26" s="55" t="s">
        <v>590</v>
      </c>
      <c r="U26" s="55" t="s">
        <v>591</v>
      </c>
      <c r="V26" s="55" t="s">
        <v>592</v>
      </c>
      <c r="W26" s="55" t="s">
        <v>593</v>
      </c>
      <c r="X26" s="55" t="s">
        <v>594</v>
      </c>
      <c r="Y26" s="55" t="s">
        <v>595</v>
      </c>
      <c r="Z26" s="55" t="s">
        <v>596</v>
      </c>
      <c r="AA26" s="55" t="s">
        <v>597</v>
      </c>
      <c r="AB26" s="55" t="s">
        <v>598</v>
      </c>
      <c r="AC26" s="55" t="s">
        <v>599</v>
      </c>
      <c r="AD26" s="55" t="s">
        <v>600</v>
      </c>
      <c r="AE26" s="55" t="s">
        <v>601</v>
      </c>
      <c r="AF26" s="55" t="s">
        <v>602</v>
      </c>
      <c r="AG26" s="55" t="s">
        <v>603</v>
      </c>
      <c r="AH26" s="55" t="s">
        <v>604</v>
      </c>
      <c r="AI26" s="55" t="s">
        <v>605</v>
      </c>
      <c r="AJ26" s="55" t="s">
        <v>606</v>
      </c>
      <c r="AK26" s="55" t="s">
        <v>607</v>
      </c>
      <c r="AL26" s="55" t="s">
        <v>608</v>
      </c>
      <c r="AM26" s="55" t="s">
        <v>609</v>
      </c>
      <c r="AN26" s="55" t="s">
        <v>610</v>
      </c>
      <c r="AO26" s="55" t="s">
        <v>611</v>
      </c>
      <c r="AP26" s="55" t="s">
        <v>612</v>
      </c>
      <c r="AQ26" s="55" t="s">
        <v>613</v>
      </c>
      <c r="AR26" s="55" t="s">
        <v>614</v>
      </c>
      <c r="AS26" s="55" t="s">
        <v>615</v>
      </c>
      <c r="AT26" s="55" t="s">
        <v>616</v>
      </c>
      <c r="AU26" s="55" t="s">
        <v>617</v>
      </c>
      <c r="AV26" s="55" t="s">
        <v>618</v>
      </c>
      <c r="AW26" s="55" t="s">
        <v>619</v>
      </c>
      <c r="AX26" s="55" t="s">
        <v>620</v>
      </c>
      <c r="AY26" s="55" t="s">
        <v>621</v>
      </c>
    </row>
    <row r="27" spans="1:51" x14ac:dyDescent="0.2">
      <c r="A27" s="43">
        <v>16</v>
      </c>
      <c r="B27" s="44">
        <v>76.97</v>
      </c>
      <c r="C27" s="44">
        <v>39.19</v>
      </c>
      <c r="D27" s="44">
        <v>26.6</v>
      </c>
      <c r="E27" s="44">
        <v>20.309999999999999</v>
      </c>
      <c r="F27" s="44">
        <v>16.54</v>
      </c>
      <c r="G27" s="44">
        <v>14.03</v>
      </c>
      <c r="H27" s="44">
        <v>12.24</v>
      </c>
      <c r="I27" s="44">
        <v>10.9</v>
      </c>
      <c r="J27" s="44">
        <v>9.86</v>
      </c>
      <c r="K27" s="44">
        <v>9.0299999999999994</v>
      </c>
      <c r="L27" s="44">
        <v>8.35</v>
      </c>
      <c r="M27" s="44">
        <v>7.79</v>
      </c>
      <c r="N27" s="44">
        <v>7.31</v>
      </c>
      <c r="O27" s="44">
        <v>6.91</v>
      </c>
      <c r="P27" s="44">
        <v>6.56</v>
      </c>
      <c r="Q27" s="44">
        <v>6.25</v>
      </c>
      <c r="R27" s="44">
        <v>5.98</v>
      </c>
      <c r="S27" s="44">
        <v>5.74</v>
      </c>
      <c r="T27" s="44">
        <v>5.53</v>
      </c>
      <c r="U27" s="44">
        <v>5.34</v>
      </c>
      <c r="V27" s="44">
        <v>5.17</v>
      </c>
      <c r="W27" s="44">
        <v>5.0199999999999996</v>
      </c>
      <c r="X27" s="44">
        <v>4.88</v>
      </c>
      <c r="Y27" s="44">
        <v>4.75</v>
      </c>
      <c r="Z27" s="44">
        <v>4.63</v>
      </c>
      <c r="AA27" s="44">
        <v>4.53</v>
      </c>
      <c r="AB27" s="44">
        <v>4.43</v>
      </c>
      <c r="AC27" s="44">
        <v>4.34</v>
      </c>
      <c r="AD27" s="44">
        <v>4.25</v>
      </c>
      <c r="AE27" s="44">
        <v>4.17</v>
      </c>
      <c r="AF27" s="44">
        <v>4.0999999999999996</v>
      </c>
      <c r="AG27" s="44">
        <v>4.03</v>
      </c>
      <c r="AH27" s="44">
        <v>3.97</v>
      </c>
      <c r="AI27" s="44">
        <v>3.91</v>
      </c>
      <c r="AJ27" s="44">
        <v>3.86</v>
      </c>
      <c r="AK27" s="44">
        <v>3.81</v>
      </c>
      <c r="AL27" s="44">
        <v>3.76</v>
      </c>
      <c r="AM27" s="44">
        <v>3.72</v>
      </c>
      <c r="AN27" s="44">
        <v>3.68</v>
      </c>
      <c r="AO27" s="44">
        <v>3.64</v>
      </c>
      <c r="AP27" s="44">
        <v>3.61</v>
      </c>
      <c r="AQ27" s="44">
        <v>3.57</v>
      </c>
      <c r="AR27" s="44">
        <v>3.54</v>
      </c>
      <c r="AS27" s="44">
        <v>3.51</v>
      </c>
      <c r="AT27" s="44">
        <v>3.49</v>
      </c>
      <c r="AU27" s="44">
        <v>3.46</v>
      </c>
      <c r="AV27" s="44">
        <v>3.44</v>
      </c>
      <c r="AW27" s="44">
        <v>3.42</v>
      </c>
      <c r="AX27" s="44">
        <v>3.4</v>
      </c>
      <c r="AY27" s="44">
        <v>3.36</v>
      </c>
    </row>
    <row r="28" spans="1:51" x14ac:dyDescent="0.2">
      <c r="A28" s="43">
        <v>17</v>
      </c>
      <c r="B28" s="44">
        <v>78.099999999999994</v>
      </c>
      <c r="C28" s="44">
        <v>39.76</v>
      </c>
      <c r="D28" s="44">
        <v>26.99</v>
      </c>
      <c r="E28" s="44">
        <v>20.61</v>
      </c>
      <c r="F28" s="44">
        <v>16.79</v>
      </c>
      <c r="G28" s="44">
        <v>14.24</v>
      </c>
      <c r="H28" s="44">
        <v>12.42</v>
      </c>
      <c r="I28" s="44">
        <v>11.06</v>
      </c>
      <c r="J28" s="44">
        <v>10.01</v>
      </c>
      <c r="K28" s="44">
        <v>9.16</v>
      </c>
      <c r="L28" s="44">
        <v>8.48</v>
      </c>
      <c r="M28" s="44">
        <v>7.9</v>
      </c>
      <c r="N28" s="44">
        <v>7.42</v>
      </c>
      <c r="O28" s="44">
        <v>7.01</v>
      </c>
      <c r="P28" s="44">
        <v>6.65</v>
      </c>
      <c r="Q28" s="44">
        <v>6.34</v>
      </c>
      <c r="R28" s="44">
        <v>6.07</v>
      </c>
      <c r="S28" s="44">
        <v>5.83</v>
      </c>
      <c r="T28" s="44">
        <v>5.62</v>
      </c>
      <c r="U28" s="44">
        <v>5.42</v>
      </c>
      <c r="V28" s="44">
        <v>5.25</v>
      </c>
      <c r="W28" s="44">
        <v>5.09</v>
      </c>
      <c r="X28" s="44">
        <v>4.95</v>
      </c>
      <c r="Y28" s="44">
        <v>4.82</v>
      </c>
      <c r="Z28" s="44">
        <v>4.7</v>
      </c>
      <c r="AA28" s="44">
        <v>4.59</v>
      </c>
      <c r="AB28" s="44">
        <v>4.49</v>
      </c>
      <c r="AC28" s="44">
        <v>4.4000000000000004</v>
      </c>
      <c r="AD28" s="44">
        <v>4.32</v>
      </c>
      <c r="AE28" s="44">
        <v>4.24</v>
      </c>
      <c r="AF28" s="44">
        <v>4.16</v>
      </c>
      <c r="AG28" s="44">
        <v>4.0999999999999996</v>
      </c>
      <c r="AH28" s="44">
        <v>4.03</v>
      </c>
      <c r="AI28" s="44">
        <v>3.98</v>
      </c>
      <c r="AJ28" s="44">
        <v>3.92</v>
      </c>
      <c r="AK28" s="44">
        <v>3.87</v>
      </c>
      <c r="AL28" s="44">
        <v>3.82</v>
      </c>
      <c r="AM28" s="44">
        <v>3.78</v>
      </c>
      <c r="AN28" s="44">
        <v>3.74</v>
      </c>
      <c r="AO28" s="44">
        <v>3.7</v>
      </c>
      <c r="AP28" s="44">
        <v>3.66</v>
      </c>
      <c r="AQ28" s="44">
        <v>3.63</v>
      </c>
      <c r="AR28" s="44">
        <v>3.6</v>
      </c>
      <c r="AS28" s="44">
        <v>3.57</v>
      </c>
      <c r="AT28" s="44">
        <v>3.54</v>
      </c>
      <c r="AU28" s="44">
        <v>3.52</v>
      </c>
      <c r="AV28" s="44">
        <v>3.5</v>
      </c>
      <c r="AW28" s="44">
        <v>3.48</v>
      </c>
      <c r="AX28" s="44">
        <v>3.46</v>
      </c>
      <c r="AY28" s="44"/>
    </row>
    <row r="29" spans="1:51" x14ac:dyDescent="0.2">
      <c r="A29" s="43">
        <v>18</v>
      </c>
      <c r="B29" s="44">
        <v>79.23</v>
      </c>
      <c r="C29" s="44">
        <v>40.340000000000003</v>
      </c>
      <c r="D29" s="44">
        <v>27.39</v>
      </c>
      <c r="E29" s="44">
        <v>20.91</v>
      </c>
      <c r="F29" s="44">
        <v>17.03</v>
      </c>
      <c r="G29" s="44">
        <v>14.45</v>
      </c>
      <c r="H29" s="44">
        <v>12.61</v>
      </c>
      <c r="I29" s="44">
        <v>11.23</v>
      </c>
      <c r="J29" s="44">
        <v>10.15</v>
      </c>
      <c r="K29" s="44">
        <v>9.3000000000000007</v>
      </c>
      <c r="L29" s="44">
        <v>8.6</v>
      </c>
      <c r="M29" s="44">
        <v>8.02</v>
      </c>
      <c r="N29" s="44">
        <v>7.53</v>
      </c>
      <c r="O29" s="44">
        <v>7.11</v>
      </c>
      <c r="P29" s="44">
        <v>6.75</v>
      </c>
      <c r="Q29" s="44">
        <v>6.44</v>
      </c>
      <c r="R29" s="44">
        <v>6.16</v>
      </c>
      <c r="S29" s="44">
        <v>5.92</v>
      </c>
      <c r="T29" s="44">
        <v>5.7</v>
      </c>
      <c r="U29" s="44">
        <v>5.5</v>
      </c>
      <c r="V29" s="44">
        <v>5.33</v>
      </c>
      <c r="W29" s="44">
        <v>5.17</v>
      </c>
      <c r="X29" s="44">
        <v>5.03</v>
      </c>
      <c r="Y29" s="44">
        <v>4.8899999999999997</v>
      </c>
      <c r="Z29" s="44">
        <v>4.7699999999999996</v>
      </c>
      <c r="AA29" s="44">
        <v>4.66</v>
      </c>
      <c r="AB29" s="44">
        <v>4.5599999999999996</v>
      </c>
      <c r="AC29" s="44">
        <v>4.47</v>
      </c>
      <c r="AD29" s="44">
        <v>4.38</v>
      </c>
      <c r="AE29" s="44">
        <v>4.3</v>
      </c>
      <c r="AF29" s="44">
        <v>4.2300000000000004</v>
      </c>
      <c r="AG29" s="44">
        <v>4.16</v>
      </c>
      <c r="AH29" s="44">
        <v>4.0999999999999996</v>
      </c>
      <c r="AI29" s="44">
        <v>4.04</v>
      </c>
      <c r="AJ29" s="44">
        <v>3.98</v>
      </c>
      <c r="AK29" s="44">
        <v>3.93</v>
      </c>
      <c r="AL29" s="44">
        <v>3.88</v>
      </c>
      <c r="AM29" s="44">
        <v>3.84</v>
      </c>
      <c r="AN29" s="44">
        <v>3.8</v>
      </c>
      <c r="AO29" s="44">
        <v>3.76</v>
      </c>
      <c r="AP29" s="44">
        <v>3.72</v>
      </c>
      <c r="AQ29" s="44">
        <v>3.69</v>
      </c>
      <c r="AR29" s="44">
        <v>3.66</v>
      </c>
      <c r="AS29" s="44">
        <v>3.63</v>
      </c>
      <c r="AT29" s="44">
        <v>3.61</v>
      </c>
      <c r="AU29" s="44">
        <v>3.58</v>
      </c>
      <c r="AV29" s="44">
        <v>3.56</v>
      </c>
      <c r="AW29" s="44">
        <v>3.54</v>
      </c>
      <c r="AX29" s="44"/>
      <c r="AY29" s="44"/>
    </row>
    <row r="30" spans="1:51" x14ac:dyDescent="0.2">
      <c r="A30" s="43">
        <v>19</v>
      </c>
      <c r="B30" s="44">
        <v>80.39</v>
      </c>
      <c r="C30" s="44">
        <v>40.93</v>
      </c>
      <c r="D30" s="44">
        <v>27.79</v>
      </c>
      <c r="E30" s="44">
        <v>21.22</v>
      </c>
      <c r="F30" s="44">
        <v>17.28</v>
      </c>
      <c r="G30" s="44">
        <v>14.66</v>
      </c>
      <c r="H30" s="44">
        <v>12.79</v>
      </c>
      <c r="I30" s="44">
        <v>11.39</v>
      </c>
      <c r="J30" s="44">
        <v>10.3</v>
      </c>
      <c r="K30" s="44">
        <v>9.44</v>
      </c>
      <c r="L30" s="44">
        <v>8.73</v>
      </c>
      <c r="M30" s="44">
        <v>8.14</v>
      </c>
      <c r="N30" s="44">
        <v>7.64</v>
      </c>
      <c r="O30" s="44">
        <v>7.22</v>
      </c>
      <c r="P30" s="44">
        <v>6.85</v>
      </c>
      <c r="Q30" s="44">
        <v>6.53</v>
      </c>
      <c r="R30" s="44">
        <v>6.25</v>
      </c>
      <c r="S30" s="44">
        <v>6.01</v>
      </c>
      <c r="T30" s="44">
        <v>5.78</v>
      </c>
      <c r="U30" s="44">
        <v>5.59</v>
      </c>
      <c r="V30" s="44">
        <v>5.41</v>
      </c>
      <c r="W30" s="44">
        <v>5.25</v>
      </c>
      <c r="X30" s="44">
        <v>5.0999999999999996</v>
      </c>
      <c r="Y30" s="44">
        <v>4.97</v>
      </c>
      <c r="Z30" s="44">
        <v>4.8499999999999996</v>
      </c>
      <c r="AA30" s="44">
        <v>4.7300000000000004</v>
      </c>
      <c r="AB30" s="44">
        <v>4.63</v>
      </c>
      <c r="AC30" s="44">
        <v>4.54</v>
      </c>
      <c r="AD30" s="44">
        <v>4.45</v>
      </c>
      <c r="AE30" s="44">
        <v>4.37</v>
      </c>
      <c r="AF30" s="44">
        <v>4.29</v>
      </c>
      <c r="AG30" s="44">
        <v>4.22</v>
      </c>
      <c r="AH30" s="44">
        <v>4.16</v>
      </c>
      <c r="AI30" s="44">
        <v>4.0999999999999996</v>
      </c>
      <c r="AJ30" s="44">
        <v>4.05</v>
      </c>
      <c r="AK30" s="44">
        <v>3.99</v>
      </c>
      <c r="AL30" s="44">
        <v>3.95</v>
      </c>
      <c r="AM30" s="44">
        <v>3.9</v>
      </c>
      <c r="AN30" s="44">
        <v>3.86</v>
      </c>
      <c r="AO30" s="44">
        <v>3.82</v>
      </c>
      <c r="AP30" s="44">
        <v>3.79</v>
      </c>
      <c r="AQ30" s="44">
        <v>3.75</v>
      </c>
      <c r="AR30" s="44">
        <v>3.72</v>
      </c>
      <c r="AS30" s="44">
        <v>3.69</v>
      </c>
      <c r="AT30" s="44">
        <v>3.67</v>
      </c>
      <c r="AU30" s="44">
        <v>3.64</v>
      </c>
      <c r="AV30" s="44">
        <v>3.62</v>
      </c>
      <c r="AW30" s="44"/>
      <c r="AX30" s="44"/>
      <c r="AY30" s="44"/>
    </row>
    <row r="31" spans="1:51" x14ac:dyDescent="0.2">
      <c r="A31" s="43">
        <v>20</v>
      </c>
      <c r="B31" s="44">
        <v>81.56</v>
      </c>
      <c r="C31" s="44">
        <v>41.53</v>
      </c>
      <c r="D31" s="44">
        <v>28.19</v>
      </c>
      <c r="E31" s="44">
        <v>21.53</v>
      </c>
      <c r="F31" s="44">
        <v>17.54</v>
      </c>
      <c r="G31" s="44">
        <v>14.88</v>
      </c>
      <c r="H31" s="44">
        <v>12.98</v>
      </c>
      <c r="I31" s="44">
        <v>11.56</v>
      </c>
      <c r="J31" s="44">
        <v>10.46</v>
      </c>
      <c r="K31" s="44">
        <v>9.58</v>
      </c>
      <c r="L31" s="44">
        <v>8.86</v>
      </c>
      <c r="M31" s="44">
        <v>8.26</v>
      </c>
      <c r="N31" s="44">
        <v>7.76</v>
      </c>
      <c r="O31" s="44">
        <v>7.33</v>
      </c>
      <c r="P31" s="44">
        <v>6.96</v>
      </c>
      <c r="Q31" s="44">
        <v>6.63</v>
      </c>
      <c r="R31" s="44">
        <v>6.35</v>
      </c>
      <c r="S31" s="44">
        <v>6.1</v>
      </c>
      <c r="T31" s="44">
        <v>5.87</v>
      </c>
      <c r="U31" s="44">
        <v>5.67</v>
      </c>
      <c r="V31" s="44">
        <v>5.49</v>
      </c>
      <c r="W31" s="44">
        <v>5.33</v>
      </c>
      <c r="X31" s="44">
        <v>5.18</v>
      </c>
      <c r="Y31" s="44">
        <v>5.04</v>
      </c>
      <c r="Z31" s="44">
        <v>4.92</v>
      </c>
      <c r="AA31" s="44">
        <v>4.8099999999999996</v>
      </c>
      <c r="AB31" s="44">
        <v>4.7</v>
      </c>
      <c r="AC31" s="44">
        <v>4.6100000000000003</v>
      </c>
      <c r="AD31" s="44">
        <v>4.5199999999999996</v>
      </c>
      <c r="AE31" s="44">
        <v>4.4400000000000004</v>
      </c>
      <c r="AF31" s="44">
        <v>4.3600000000000003</v>
      </c>
      <c r="AG31" s="44">
        <v>4.29</v>
      </c>
      <c r="AH31" s="44">
        <v>4.2300000000000004</v>
      </c>
      <c r="AI31" s="44">
        <v>4.17</v>
      </c>
      <c r="AJ31" s="44">
        <v>4.1100000000000003</v>
      </c>
      <c r="AK31" s="44">
        <v>4.0599999999999996</v>
      </c>
      <c r="AL31" s="44">
        <v>4.01</v>
      </c>
      <c r="AM31" s="44">
        <v>3.97</v>
      </c>
      <c r="AN31" s="44">
        <v>3.92</v>
      </c>
      <c r="AO31" s="44">
        <v>3.89</v>
      </c>
      <c r="AP31" s="44">
        <v>3.85</v>
      </c>
      <c r="AQ31" s="44">
        <v>3.82</v>
      </c>
      <c r="AR31" s="44">
        <v>3.79</v>
      </c>
      <c r="AS31" s="44">
        <v>3.76</v>
      </c>
      <c r="AT31" s="44">
        <v>3.73</v>
      </c>
      <c r="AU31" s="44">
        <v>3.71</v>
      </c>
      <c r="AV31" s="44"/>
      <c r="AW31" s="44"/>
      <c r="AX31" s="44"/>
      <c r="AY31" s="44"/>
    </row>
    <row r="32" spans="1:51" x14ac:dyDescent="0.2">
      <c r="A32" s="43">
        <v>21</v>
      </c>
      <c r="B32" s="44">
        <v>82.76</v>
      </c>
      <c r="C32" s="44">
        <v>42.14</v>
      </c>
      <c r="D32" s="44">
        <v>28.61</v>
      </c>
      <c r="E32" s="44">
        <v>21.85</v>
      </c>
      <c r="F32" s="44">
        <v>17.8</v>
      </c>
      <c r="G32" s="44">
        <v>15.1</v>
      </c>
      <c r="H32" s="44">
        <v>13.17</v>
      </c>
      <c r="I32" s="44">
        <v>11.73</v>
      </c>
      <c r="J32" s="44">
        <v>10.61</v>
      </c>
      <c r="K32" s="44">
        <v>9.7200000000000006</v>
      </c>
      <c r="L32" s="44">
        <v>8.99</v>
      </c>
      <c r="M32" s="44">
        <v>8.3800000000000008</v>
      </c>
      <c r="N32" s="44">
        <v>7.87</v>
      </c>
      <c r="O32" s="44">
        <v>7.44</v>
      </c>
      <c r="P32" s="44">
        <v>7.06</v>
      </c>
      <c r="Q32" s="44">
        <v>6.73</v>
      </c>
      <c r="R32" s="44">
        <v>6.44</v>
      </c>
      <c r="S32" s="44">
        <v>6.19</v>
      </c>
      <c r="T32" s="44">
        <v>5.96</v>
      </c>
      <c r="U32" s="44">
        <v>5.76</v>
      </c>
      <c r="V32" s="44">
        <v>5.57</v>
      </c>
      <c r="W32" s="44">
        <v>5.41</v>
      </c>
      <c r="X32" s="44">
        <v>5.26</v>
      </c>
      <c r="Y32" s="44">
        <v>5.12</v>
      </c>
      <c r="Z32" s="44">
        <v>5</v>
      </c>
      <c r="AA32" s="44">
        <v>4.88</v>
      </c>
      <c r="AB32" s="44">
        <v>4.78</v>
      </c>
      <c r="AC32" s="44">
        <v>4.68</v>
      </c>
      <c r="AD32" s="44">
        <v>4.59</v>
      </c>
      <c r="AE32" s="44">
        <v>4.51</v>
      </c>
      <c r="AF32" s="44">
        <v>4.43</v>
      </c>
      <c r="AG32" s="44">
        <v>4.3600000000000003</v>
      </c>
      <c r="AH32" s="44">
        <v>4.29</v>
      </c>
      <c r="AI32" s="44">
        <v>4.2300000000000004</v>
      </c>
      <c r="AJ32" s="44">
        <v>4.18</v>
      </c>
      <c r="AK32" s="44">
        <v>4.12</v>
      </c>
      <c r="AL32" s="44">
        <v>4.08</v>
      </c>
      <c r="AM32" s="44">
        <v>4.03</v>
      </c>
      <c r="AN32" s="44">
        <v>3.99</v>
      </c>
      <c r="AO32" s="44">
        <v>3.95</v>
      </c>
      <c r="AP32" s="44">
        <v>3.92</v>
      </c>
      <c r="AQ32" s="44">
        <v>3.88</v>
      </c>
      <c r="AR32" s="44">
        <v>3.85</v>
      </c>
      <c r="AS32" s="44">
        <v>3.83</v>
      </c>
      <c r="AT32" s="44">
        <v>3.8</v>
      </c>
      <c r="AU32" s="44"/>
      <c r="AV32" s="44"/>
      <c r="AW32" s="44"/>
      <c r="AX32" s="44"/>
      <c r="AY32" s="44"/>
    </row>
    <row r="33" spans="1:51" x14ac:dyDescent="0.2">
      <c r="A33" s="43">
        <v>22</v>
      </c>
      <c r="B33" s="44">
        <v>83.96</v>
      </c>
      <c r="C33" s="44">
        <v>42.75</v>
      </c>
      <c r="D33" s="44">
        <v>29.03</v>
      </c>
      <c r="E33" s="44">
        <v>22.17</v>
      </c>
      <c r="F33" s="44">
        <v>18.059999999999999</v>
      </c>
      <c r="G33" s="44">
        <v>15.32</v>
      </c>
      <c r="H33" s="44">
        <v>13.37</v>
      </c>
      <c r="I33" s="44">
        <v>11.9</v>
      </c>
      <c r="J33" s="44">
        <v>10.77</v>
      </c>
      <c r="K33" s="44">
        <v>9.86</v>
      </c>
      <c r="L33" s="44">
        <v>9.1199999999999992</v>
      </c>
      <c r="M33" s="44">
        <v>8.51</v>
      </c>
      <c r="N33" s="44">
        <v>7.99</v>
      </c>
      <c r="O33" s="44">
        <v>7.55</v>
      </c>
      <c r="P33" s="44">
        <v>7.17</v>
      </c>
      <c r="Q33" s="44">
        <v>6.83</v>
      </c>
      <c r="R33" s="44">
        <v>6.54</v>
      </c>
      <c r="S33" s="44">
        <v>6.28</v>
      </c>
      <c r="T33" s="44">
        <v>6.05</v>
      </c>
      <c r="U33" s="44">
        <v>5.84</v>
      </c>
      <c r="V33" s="44">
        <v>5.66</v>
      </c>
      <c r="W33" s="44">
        <v>5.49</v>
      </c>
      <c r="X33" s="44">
        <v>5.34</v>
      </c>
      <c r="Y33" s="44">
        <v>5.2</v>
      </c>
      <c r="Z33" s="44">
        <v>5.07</v>
      </c>
      <c r="AA33" s="44">
        <v>4.96</v>
      </c>
      <c r="AB33" s="44">
        <v>4.8499999999999996</v>
      </c>
      <c r="AC33" s="44">
        <v>4.75</v>
      </c>
      <c r="AD33" s="44">
        <v>4.66</v>
      </c>
      <c r="AE33" s="44">
        <v>4.58</v>
      </c>
      <c r="AF33" s="44">
        <v>4.5</v>
      </c>
      <c r="AG33" s="44">
        <v>4.43</v>
      </c>
      <c r="AH33" s="44">
        <v>4.3600000000000003</v>
      </c>
      <c r="AI33" s="44">
        <v>4.3</v>
      </c>
      <c r="AJ33" s="44">
        <v>4.24</v>
      </c>
      <c r="AK33" s="44">
        <v>4.1900000000000004</v>
      </c>
      <c r="AL33" s="44">
        <v>4.1399999999999997</v>
      </c>
      <c r="AM33" s="44">
        <v>4.0999999999999996</v>
      </c>
      <c r="AN33" s="44">
        <v>4.0599999999999996</v>
      </c>
      <c r="AO33" s="44">
        <v>4.0199999999999996</v>
      </c>
      <c r="AP33" s="44">
        <v>3.98</v>
      </c>
      <c r="AQ33" s="44">
        <v>3.95</v>
      </c>
      <c r="AR33" s="44">
        <v>3.92</v>
      </c>
      <c r="AS33" s="44">
        <v>3.9</v>
      </c>
      <c r="AT33" s="44"/>
      <c r="AU33" s="44"/>
      <c r="AV33" s="44"/>
      <c r="AW33" s="44"/>
      <c r="AX33" s="44"/>
      <c r="AY33" s="44"/>
    </row>
    <row r="34" spans="1:51" x14ac:dyDescent="0.2">
      <c r="A34" s="43">
        <v>23</v>
      </c>
      <c r="B34" s="44">
        <v>85.17</v>
      </c>
      <c r="C34" s="44">
        <v>43.37</v>
      </c>
      <c r="D34" s="44">
        <v>29.45</v>
      </c>
      <c r="E34" s="44">
        <v>22.49</v>
      </c>
      <c r="F34" s="44">
        <v>18.32</v>
      </c>
      <c r="G34" s="44">
        <v>15.54</v>
      </c>
      <c r="H34" s="44">
        <v>13.56</v>
      </c>
      <c r="I34" s="44">
        <v>12.08</v>
      </c>
      <c r="J34" s="44">
        <v>10.93</v>
      </c>
      <c r="K34" s="44">
        <v>10.01</v>
      </c>
      <c r="L34" s="44">
        <v>9.26</v>
      </c>
      <c r="M34" s="44">
        <v>8.6300000000000008</v>
      </c>
      <c r="N34" s="44">
        <v>8.11</v>
      </c>
      <c r="O34" s="44">
        <v>7.66</v>
      </c>
      <c r="P34" s="44">
        <v>7.27</v>
      </c>
      <c r="Q34" s="44">
        <v>6.93</v>
      </c>
      <c r="R34" s="44">
        <v>6.64</v>
      </c>
      <c r="S34" s="44">
        <v>6.37</v>
      </c>
      <c r="T34" s="44">
        <v>6.14</v>
      </c>
      <c r="U34" s="44">
        <v>5.93</v>
      </c>
      <c r="V34" s="44">
        <v>5.74</v>
      </c>
      <c r="W34" s="44">
        <v>5.57</v>
      </c>
      <c r="X34" s="44">
        <v>5.42</v>
      </c>
      <c r="Y34" s="44">
        <v>5.28</v>
      </c>
      <c r="Z34" s="44">
        <v>5.15</v>
      </c>
      <c r="AA34" s="44">
        <v>5.03</v>
      </c>
      <c r="AB34" s="44">
        <v>4.92</v>
      </c>
      <c r="AC34" s="44">
        <v>4.82</v>
      </c>
      <c r="AD34" s="44">
        <v>4.7300000000000004</v>
      </c>
      <c r="AE34" s="44">
        <v>4.6500000000000004</v>
      </c>
      <c r="AF34" s="44">
        <v>4.57</v>
      </c>
      <c r="AG34" s="44">
        <v>4.5</v>
      </c>
      <c r="AH34" s="44">
        <v>4.43</v>
      </c>
      <c r="AI34" s="44">
        <v>4.37</v>
      </c>
      <c r="AJ34" s="44">
        <v>4.3099999999999996</v>
      </c>
      <c r="AK34" s="44">
        <v>4.26</v>
      </c>
      <c r="AL34" s="44">
        <v>4.21</v>
      </c>
      <c r="AM34" s="44">
        <v>4.17</v>
      </c>
      <c r="AN34" s="44">
        <v>4.13</v>
      </c>
      <c r="AO34" s="44">
        <v>4.09</v>
      </c>
      <c r="AP34" s="44">
        <v>4.05</v>
      </c>
      <c r="AQ34" s="44">
        <v>4.0199999999999996</v>
      </c>
      <c r="AR34" s="44">
        <v>3.99</v>
      </c>
      <c r="AS34" s="44"/>
      <c r="AT34" s="44"/>
      <c r="AU34" s="44"/>
      <c r="AV34" s="44"/>
      <c r="AW34" s="44"/>
      <c r="AX34" s="44"/>
      <c r="AY34" s="44"/>
    </row>
    <row r="35" spans="1:51" x14ac:dyDescent="0.2">
      <c r="A35" s="43">
        <v>24</v>
      </c>
      <c r="B35" s="44">
        <v>86.39</v>
      </c>
      <c r="C35" s="44">
        <v>43.99</v>
      </c>
      <c r="D35" s="44">
        <v>29.87</v>
      </c>
      <c r="E35" s="44">
        <v>22.81</v>
      </c>
      <c r="F35" s="44">
        <v>18.579999999999998</v>
      </c>
      <c r="G35" s="44">
        <v>15.76</v>
      </c>
      <c r="H35" s="44">
        <v>13.76</v>
      </c>
      <c r="I35" s="44">
        <v>12.25</v>
      </c>
      <c r="J35" s="44">
        <v>11.08</v>
      </c>
      <c r="K35" s="44">
        <v>10.15</v>
      </c>
      <c r="L35" s="44">
        <v>9.39</v>
      </c>
      <c r="M35" s="44">
        <v>8.76</v>
      </c>
      <c r="N35" s="44">
        <v>8.23</v>
      </c>
      <c r="O35" s="44">
        <v>7.77</v>
      </c>
      <c r="P35" s="44">
        <v>7.38</v>
      </c>
      <c r="Q35" s="44">
        <v>7.04</v>
      </c>
      <c r="R35" s="44">
        <v>6.73</v>
      </c>
      <c r="S35" s="44">
        <v>6.47</v>
      </c>
      <c r="T35" s="44">
        <v>6.23</v>
      </c>
      <c r="U35" s="44">
        <v>6.02</v>
      </c>
      <c r="V35" s="44">
        <v>5.83</v>
      </c>
      <c r="W35" s="44">
        <v>5.66</v>
      </c>
      <c r="X35" s="44">
        <v>5.5</v>
      </c>
      <c r="Y35" s="44">
        <v>5.36</v>
      </c>
      <c r="Z35" s="44">
        <v>5.23</v>
      </c>
      <c r="AA35" s="44">
        <v>5.1100000000000003</v>
      </c>
      <c r="AB35" s="44">
        <v>5</v>
      </c>
      <c r="AC35" s="44">
        <v>4.9000000000000004</v>
      </c>
      <c r="AD35" s="44">
        <v>4.8099999999999996</v>
      </c>
      <c r="AE35" s="44">
        <v>4.72</v>
      </c>
      <c r="AF35" s="44">
        <v>4.6399999999999997</v>
      </c>
      <c r="AG35" s="44">
        <v>4.57</v>
      </c>
      <c r="AH35" s="44">
        <v>4.5</v>
      </c>
      <c r="AI35" s="44">
        <v>4.4400000000000004</v>
      </c>
      <c r="AJ35" s="44">
        <v>4.3899999999999997</v>
      </c>
      <c r="AK35" s="44">
        <v>4.33</v>
      </c>
      <c r="AL35" s="44">
        <v>4.29</v>
      </c>
      <c r="AM35" s="44">
        <v>4.24</v>
      </c>
      <c r="AN35" s="44">
        <v>4.2</v>
      </c>
      <c r="AO35" s="44">
        <v>4.16</v>
      </c>
      <c r="AP35" s="44">
        <v>4.13</v>
      </c>
      <c r="AQ35" s="44">
        <v>4.0999999999999996</v>
      </c>
      <c r="AR35" s="44"/>
      <c r="AS35" s="44"/>
      <c r="AT35" s="44"/>
      <c r="AU35" s="44"/>
      <c r="AV35" s="44"/>
      <c r="AW35" s="44"/>
      <c r="AX35" s="44"/>
      <c r="AY35" s="44"/>
    </row>
    <row r="36" spans="1:51" x14ac:dyDescent="0.2">
      <c r="A36" s="43">
        <v>25</v>
      </c>
      <c r="B36" s="44">
        <v>87.62</v>
      </c>
      <c r="C36" s="44">
        <v>44.62</v>
      </c>
      <c r="D36" s="44">
        <v>30.3</v>
      </c>
      <c r="E36" s="44">
        <v>23.14</v>
      </c>
      <c r="F36" s="44">
        <v>18.850000000000001</v>
      </c>
      <c r="G36" s="44">
        <v>15.99</v>
      </c>
      <c r="H36" s="44">
        <v>13.95</v>
      </c>
      <c r="I36" s="44">
        <v>12.43</v>
      </c>
      <c r="J36" s="44">
        <v>11.24</v>
      </c>
      <c r="K36" s="44">
        <v>10.3</v>
      </c>
      <c r="L36" s="44">
        <v>9.5299999999999994</v>
      </c>
      <c r="M36" s="44">
        <v>8.89</v>
      </c>
      <c r="N36" s="44">
        <v>8.35</v>
      </c>
      <c r="O36" s="44">
        <v>7.89</v>
      </c>
      <c r="P36" s="44">
        <v>7.49</v>
      </c>
      <c r="Q36" s="44">
        <v>7.14</v>
      </c>
      <c r="R36" s="44">
        <v>6.83</v>
      </c>
      <c r="S36" s="44">
        <v>6.56</v>
      </c>
      <c r="T36" s="44">
        <v>6.32</v>
      </c>
      <c r="U36" s="44">
        <v>6.11</v>
      </c>
      <c r="V36" s="44">
        <v>5.91</v>
      </c>
      <c r="W36" s="44">
        <v>5.74</v>
      </c>
      <c r="X36" s="44">
        <v>5.58</v>
      </c>
      <c r="Y36" s="44">
        <v>5.44</v>
      </c>
      <c r="Z36" s="44">
        <v>5.31</v>
      </c>
      <c r="AA36" s="44">
        <v>5.19</v>
      </c>
      <c r="AB36" s="44">
        <v>5.07</v>
      </c>
      <c r="AC36" s="44">
        <v>4.97</v>
      </c>
      <c r="AD36" s="44">
        <v>4.88</v>
      </c>
      <c r="AE36" s="44">
        <v>4.8</v>
      </c>
      <c r="AF36" s="44">
        <v>4.72</v>
      </c>
      <c r="AG36" s="44">
        <v>4.6399999999999997</v>
      </c>
      <c r="AH36" s="44">
        <v>4.58</v>
      </c>
      <c r="AI36" s="44">
        <v>4.5199999999999996</v>
      </c>
      <c r="AJ36" s="44">
        <v>4.46</v>
      </c>
      <c r="AK36" s="44">
        <v>4.41</v>
      </c>
      <c r="AL36" s="44">
        <v>4.3600000000000003</v>
      </c>
      <c r="AM36" s="44">
        <v>4.3099999999999996</v>
      </c>
      <c r="AN36" s="44">
        <v>4.2699999999999996</v>
      </c>
      <c r="AO36" s="44">
        <v>4.24</v>
      </c>
      <c r="AP36" s="44">
        <v>4.2</v>
      </c>
      <c r="AQ36" s="44"/>
      <c r="AR36" s="44"/>
      <c r="AS36" s="44"/>
      <c r="AT36" s="44"/>
      <c r="AU36" s="44"/>
      <c r="AV36" s="44"/>
      <c r="AW36" s="44"/>
      <c r="AX36" s="44"/>
      <c r="AY36" s="44"/>
    </row>
    <row r="37" spans="1:51" x14ac:dyDescent="0.2">
      <c r="A37" s="43">
        <v>26</v>
      </c>
      <c r="B37" s="44">
        <v>88.87</v>
      </c>
      <c r="C37" s="44">
        <v>45.26</v>
      </c>
      <c r="D37" s="44">
        <v>30.73</v>
      </c>
      <c r="E37" s="44">
        <v>23.47</v>
      </c>
      <c r="F37" s="44">
        <v>19.12</v>
      </c>
      <c r="G37" s="44">
        <v>16.22</v>
      </c>
      <c r="H37" s="44">
        <v>14.15</v>
      </c>
      <c r="I37" s="44">
        <v>12.61</v>
      </c>
      <c r="J37" s="44">
        <v>11.41</v>
      </c>
      <c r="K37" s="44">
        <v>10.45</v>
      </c>
      <c r="L37" s="44">
        <v>9.67</v>
      </c>
      <c r="M37" s="44">
        <v>9.02</v>
      </c>
      <c r="N37" s="44">
        <v>8.4700000000000006</v>
      </c>
      <c r="O37" s="44">
        <v>8</v>
      </c>
      <c r="P37" s="44">
        <v>7.6</v>
      </c>
      <c r="Q37" s="44">
        <v>7.24</v>
      </c>
      <c r="R37" s="44">
        <v>6.93</v>
      </c>
      <c r="S37" s="44">
        <v>6.66</v>
      </c>
      <c r="T37" s="44">
        <v>6.42</v>
      </c>
      <c r="U37" s="44">
        <v>6.2</v>
      </c>
      <c r="V37" s="44">
        <v>6</v>
      </c>
      <c r="W37" s="44">
        <v>5.83</v>
      </c>
      <c r="X37" s="44">
        <v>5.67</v>
      </c>
      <c r="Y37" s="44">
        <v>5.52</v>
      </c>
      <c r="Z37" s="44">
        <v>5.39</v>
      </c>
      <c r="AA37" s="44">
        <v>5.26</v>
      </c>
      <c r="AB37" s="44">
        <v>5.15</v>
      </c>
      <c r="AC37" s="44">
        <v>5.05</v>
      </c>
      <c r="AD37" s="44">
        <v>4.96</v>
      </c>
      <c r="AE37" s="44">
        <v>4.87</v>
      </c>
      <c r="AF37" s="44">
        <v>4.79</v>
      </c>
      <c r="AG37" s="44">
        <v>4.72</v>
      </c>
      <c r="AH37" s="44">
        <v>4.6500000000000004</v>
      </c>
      <c r="AI37" s="44">
        <v>4.59</v>
      </c>
      <c r="AJ37" s="44">
        <v>4.54</v>
      </c>
      <c r="AK37" s="44">
        <v>4.4800000000000004</v>
      </c>
      <c r="AL37" s="44">
        <v>4.4400000000000004</v>
      </c>
      <c r="AM37" s="44">
        <v>4.3899999999999997</v>
      </c>
      <c r="AN37" s="44">
        <v>4.3499999999999996</v>
      </c>
      <c r="AO37" s="44">
        <v>4.3099999999999996</v>
      </c>
      <c r="AP37" s="44"/>
      <c r="AQ37" s="44"/>
      <c r="AR37" s="44"/>
      <c r="AS37" s="44"/>
      <c r="AT37" s="44"/>
      <c r="AU37" s="44"/>
      <c r="AV37" s="44"/>
      <c r="AW37" s="44"/>
      <c r="AX37" s="44"/>
      <c r="AY37" s="44"/>
    </row>
    <row r="38" spans="1:51" x14ac:dyDescent="0.2">
      <c r="A38" s="43">
        <v>27</v>
      </c>
      <c r="B38" s="44">
        <v>90.13</v>
      </c>
      <c r="C38" s="44">
        <v>45.9</v>
      </c>
      <c r="D38" s="44">
        <v>31.17</v>
      </c>
      <c r="E38" s="44">
        <v>23.8</v>
      </c>
      <c r="F38" s="44">
        <v>19.39</v>
      </c>
      <c r="G38" s="44">
        <v>16.45</v>
      </c>
      <c r="H38" s="44">
        <v>14.36</v>
      </c>
      <c r="I38" s="44">
        <v>12.79</v>
      </c>
      <c r="J38" s="44">
        <v>11.57</v>
      </c>
      <c r="K38" s="44">
        <v>10.6</v>
      </c>
      <c r="L38" s="44">
        <v>9.81</v>
      </c>
      <c r="M38" s="44">
        <v>9.15</v>
      </c>
      <c r="N38" s="44">
        <v>8.59</v>
      </c>
      <c r="O38" s="44">
        <v>8.1199999999999992</v>
      </c>
      <c r="P38" s="44">
        <v>7.71</v>
      </c>
      <c r="Q38" s="44">
        <v>7.35</v>
      </c>
      <c r="R38" s="44">
        <v>7.04</v>
      </c>
      <c r="S38" s="44">
        <v>6.76</v>
      </c>
      <c r="T38" s="44">
        <v>6.51</v>
      </c>
      <c r="U38" s="44">
        <v>6.29</v>
      </c>
      <c r="V38" s="44">
        <v>6.09</v>
      </c>
      <c r="W38" s="44">
        <v>5.91</v>
      </c>
      <c r="X38" s="44">
        <v>5.75</v>
      </c>
      <c r="Y38" s="44">
        <v>5.6</v>
      </c>
      <c r="Z38" s="44">
        <v>5.47</v>
      </c>
      <c r="AA38" s="44">
        <v>5.35</v>
      </c>
      <c r="AB38" s="44">
        <v>5.23</v>
      </c>
      <c r="AC38" s="44">
        <v>5.13</v>
      </c>
      <c r="AD38" s="44">
        <v>5.04</v>
      </c>
      <c r="AE38" s="44">
        <v>4.95</v>
      </c>
      <c r="AF38" s="44">
        <v>4.87</v>
      </c>
      <c r="AG38" s="44">
        <v>4.8</v>
      </c>
      <c r="AH38" s="44">
        <v>4.7300000000000004</v>
      </c>
      <c r="AI38" s="44">
        <v>4.67</v>
      </c>
      <c r="AJ38" s="44">
        <v>4.6100000000000003</v>
      </c>
      <c r="AK38" s="44">
        <v>4.5599999999999996</v>
      </c>
      <c r="AL38" s="44">
        <v>4.51</v>
      </c>
      <c r="AM38" s="44">
        <v>4.47</v>
      </c>
      <c r="AN38" s="44">
        <v>4.43</v>
      </c>
      <c r="AO38" s="44"/>
      <c r="AP38" s="44"/>
      <c r="AQ38" s="44"/>
      <c r="AR38" s="44"/>
      <c r="AS38" s="44"/>
      <c r="AT38" s="44"/>
      <c r="AU38" s="44"/>
      <c r="AV38" s="44"/>
      <c r="AW38" s="44"/>
      <c r="AX38" s="44"/>
      <c r="AY38" s="44"/>
    </row>
    <row r="39" spans="1:51" x14ac:dyDescent="0.2">
      <c r="A39" s="43">
        <v>28</v>
      </c>
      <c r="B39" s="44">
        <v>91.4</v>
      </c>
      <c r="C39" s="44">
        <v>46.55</v>
      </c>
      <c r="D39" s="44">
        <v>31.61</v>
      </c>
      <c r="E39" s="44">
        <v>24.14</v>
      </c>
      <c r="F39" s="44">
        <v>19.670000000000002</v>
      </c>
      <c r="G39" s="44">
        <v>16.690000000000001</v>
      </c>
      <c r="H39" s="44">
        <v>14.56</v>
      </c>
      <c r="I39" s="44">
        <v>12.97</v>
      </c>
      <c r="J39" s="44">
        <v>11.74</v>
      </c>
      <c r="K39" s="44">
        <v>10.75</v>
      </c>
      <c r="L39" s="44">
        <v>9.9499999999999993</v>
      </c>
      <c r="M39" s="44">
        <v>9.2799999999999994</v>
      </c>
      <c r="N39" s="44">
        <v>8.7200000000000006</v>
      </c>
      <c r="O39" s="44">
        <v>8.24</v>
      </c>
      <c r="P39" s="44">
        <v>7.82</v>
      </c>
      <c r="Q39" s="44">
        <v>7.46</v>
      </c>
      <c r="R39" s="44">
        <v>7.14</v>
      </c>
      <c r="S39" s="44">
        <v>6.86</v>
      </c>
      <c r="T39" s="44">
        <v>6.61</v>
      </c>
      <c r="U39" s="44">
        <v>6.39</v>
      </c>
      <c r="V39" s="44">
        <v>6.18</v>
      </c>
      <c r="W39" s="44">
        <v>6</v>
      </c>
      <c r="X39" s="44">
        <v>5.84</v>
      </c>
      <c r="Y39" s="44">
        <v>5.69</v>
      </c>
      <c r="Z39" s="44">
        <v>5.55</v>
      </c>
      <c r="AA39" s="44">
        <v>5.43</v>
      </c>
      <c r="AB39" s="44">
        <v>5.32</v>
      </c>
      <c r="AC39" s="44">
        <v>5.21</v>
      </c>
      <c r="AD39" s="44">
        <v>5.12</v>
      </c>
      <c r="AE39" s="44">
        <v>5.03</v>
      </c>
      <c r="AF39" s="44">
        <v>4.95</v>
      </c>
      <c r="AG39" s="44">
        <v>4.88</v>
      </c>
      <c r="AH39" s="44">
        <v>4.8099999999999996</v>
      </c>
      <c r="AI39" s="44">
        <v>4.75</v>
      </c>
      <c r="AJ39" s="44">
        <v>4.7</v>
      </c>
      <c r="AK39" s="44">
        <v>4.6399999999999997</v>
      </c>
      <c r="AL39" s="44">
        <v>4.5999999999999996</v>
      </c>
      <c r="AM39" s="44">
        <v>4.55</v>
      </c>
      <c r="AN39" s="44"/>
      <c r="AO39" s="44"/>
      <c r="AP39" s="44"/>
      <c r="AQ39" s="44"/>
      <c r="AR39" s="44"/>
      <c r="AS39" s="44"/>
      <c r="AT39" s="44"/>
      <c r="AU39" s="44"/>
      <c r="AV39" s="44"/>
      <c r="AW39" s="44"/>
      <c r="AX39" s="44"/>
      <c r="AY39" s="44"/>
    </row>
    <row r="40" spans="1:51" x14ac:dyDescent="0.2">
      <c r="A40" s="43">
        <v>29</v>
      </c>
      <c r="B40" s="44">
        <v>92.69</v>
      </c>
      <c r="C40" s="44">
        <v>47.21</v>
      </c>
      <c r="D40" s="44">
        <v>32.06</v>
      </c>
      <c r="E40" s="44">
        <v>24.49</v>
      </c>
      <c r="F40" s="44">
        <v>19.95</v>
      </c>
      <c r="G40" s="44">
        <v>16.93</v>
      </c>
      <c r="H40" s="44">
        <v>14.77</v>
      </c>
      <c r="I40" s="44">
        <v>13.16</v>
      </c>
      <c r="J40" s="44">
        <v>11.91</v>
      </c>
      <c r="K40" s="44">
        <v>10.91</v>
      </c>
      <c r="L40" s="44">
        <v>10.09</v>
      </c>
      <c r="M40" s="44">
        <v>9.42</v>
      </c>
      <c r="N40" s="44">
        <v>8.84</v>
      </c>
      <c r="O40" s="44">
        <v>8.36</v>
      </c>
      <c r="P40" s="44">
        <v>7.94</v>
      </c>
      <c r="Q40" s="44">
        <v>7.57</v>
      </c>
      <c r="R40" s="44">
        <v>7.25</v>
      </c>
      <c r="S40" s="44">
        <v>6.96</v>
      </c>
      <c r="T40" s="44">
        <v>6.71</v>
      </c>
      <c r="U40" s="44">
        <v>6.48</v>
      </c>
      <c r="V40" s="44">
        <v>6.28</v>
      </c>
      <c r="W40" s="44">
        <v>6.09</v>
      </c>
      <c r="X40" s="44">
        <v>5.93</v>
      </c>
      <c r="Y40" s="44">
        <v>5.78</v>
      </c>
      <c r="Z40" s="44">
        <v>5.64</v>
      </c>
      <c r="AA40" s="44">
        <v>5.52</v>
      </c>
      <c r="AB40" s="44">
        <v>5.4</v>
      </c>
      <c r="AC40" s="44">
        <v>5.3</v>
      </c>
      <c r="AD40" s="44">
        <v>5.2</v>
      </c>
      <c r="AE40" s="44">
        <v>5.12</v>
      </c>
      <c r="AF40" s="44">
        <v>5.04</v>
      </c>
      <c r="AG40" s="44">
        <v>4.96</v>
      </c>
      <c r="AH40" s="44">
        <v>4.9000000000000004</v>
      </c>
      <c r="AI40" s="44">
        <v>4.84</v>
      </c>
      <c r="AJ40" s="44">
        <v>4.78</v>
      </c>
      <c r="AK40" s="44">
        <v>4.7300000000000004</v>
      </c>
      <c r="AL40" s="44">
        <v>4.68</v>
      </c>
      <c r="AM40" s="44"/>
      <c r="AN40" s="44"/>
      <c r="AO40" s="44"/>
      <c r="AP40" s="44"/>
      <c r="AQ40" s="44"/>
      <c r="AR40" s="44"/>
      <c r="AS40" s="44"/>
      <c r="AT40" s="44"/>
      <c r="AU40" s="44"/>
      <c r="AV40" s="44"/>
      <c r="AW40" s="44"/>
      <c r="AX40" s="44"/>
      <c r="AY40" s="44"/>
    </row>
    <row r="41" spans="1:51" x14ac:dyDescent="0.2">
      <c r="A41" s="43">
        <v>30</v>
      </c>
      <c r="B41" s="44">
        <v>94</v>
      </c>
      <c r="C41" s="44">
        <v>47.88</v>
      </c>
      <c r="D41" s="44">
        <v>32.51</v>
      </c>
      <c r="E41" s="44">
        <v>24.83</v>
      </c>
      <c r="F41" s="44">
        <v>20.23</v>
      </c>
      <c r="G41" s="44">
        <v>17.170000000000002</v>
      </c>
      <c r="H41" s="44">
        <v>14.98</v>
      </c>
      <c r="I41" s="44">
        <v>13.35</v>
      </c>
      <c r="J41" s="44">
        <v>12.08</v>
      </c>
      <c r="K41" s="44">
        <v>11.07</v>
      </c>
      <c r="L41" s="44">
        <v>10.24</v>
      </c>
      <c r="M41" s="44">
        <v>9.5500000000000007</v>
      </c>
      <c r="N41" s="44">
        <v>8.9700000000000006</v>
      </c>
      <c r="O41" s="44">
        <v>8.48</v>
      </c>
      <c r="P41" s="44">
        <v>8.0500000000000007</v>
      </c>
      <c r="Q41" s="44">
        <v>7.68</v>
      </c>
      <c r="R41" s="44">
        <v>7.35</v>
      </c>
      <c r="S41" s="44">
        <v>7.06</v>
      </c>
      <c r="T41" s="44">
        <v>6.81</v>
      </c>
      <c r="U41" s="44">
        <v>6.58</v>
      </c>
      <c r="V41" s="44">
        <v>6.37</v>
      </c>
      <c r="W41" s="44">
        <v>6.19</v>
      </c>
      <c r="X41" s="44">
        <v>6.02</v>
      </c>
      <c r="Y41" s="44">
        <v>5.87</v>
      </c>
      <c r="Z41" s="44">
        <v>5.73</v>
      </c>
      <c r="AA41" s="44">
        <v>5.6</v>
      </c>
      <c r="AB41" s="44">
        <v>5.49</v>
      </c>
      <c r="AC41" s="44">
        <v>5.39</v>
      </c>
      <c r="AD41" s="44">
        <v>5.29</v>
      </c>
      <c r="AE41" s="44">
        <v>5.2</v>
      </c>
      <c r="AF41" s="44">
        <v>5.12</v>
      </c>
      <c r="AG41" s="44">
        <v>5.05</v>
      </c>
      <c r="AH41" s="44">
        <v>4.99</v>
      </c>
      <c r="AI41" s="44">
        <v>4.92</v>
      </c>
      <c r="AJ41" s="44">
        <v>4.87</v>
      </c>
      <c r="AK41" s="44">
        <v>4.82</v>
      </c>
      <c r="AL41" s="44"/>
      <c r="AM41" s="44"/>
      <c r="AN41" s="44"/>
      <c r="AO41" s="44"/>
      <c r="AP41" s="44"/>
      <c r="AQ41" s="44"/>
      <c r="AR41" s="44"/>
      <c r="AS41" s="44"/>
      <c r="AT41" s="44"/>
      <c r="AU41" s="44"/>
      <c r="AV41" s="44"/>
      <c r="AW41" s="44"/>
      <c r="AX41" s="44"/>
      <c r="AY41" s="44"/>
    </row>
    <row r="42" spans="1:51" x14ac:dyDescent="0.2">
      <c r="A42" s="43">
        <v>31</v>
      </c>
      <c r="B42" s="44">
        <v>95.32</v>
      </c>
      <c r="C42" s="44">
        <v>48.55</v>
      </c>
      <c r="D42" s="44">
        <v>32.97</v>
      </c>
      <c r="E42" s="44">
        <v>25.18</v>
      </c>
      <c r="F42" s="44">
        <v>20.52</v>
      </c>
      <c r="G42" s="44">
        <v>17.41</v>
      </c>
      <c r="H42" s="44">
        <v>15.2</v>
      </c>
      <c r="I42" s="44">
        <v>13.54</v>
      </c>
      <c r="J42" s="44">
        <v>12.25</v>
      </c>
      <c r="K42" s="44">
        <v>11.22</v>
      </c>
      <c r="L42" s="44">
        <v>10.39</v>
      </c>
      <c r="M42" s="44">
        <v>9.69</v>
      </c>
      <c r="N42" s="44">
        <v>9.1</v>
      </c>
      <c r="O42" s="44">
        <v>8.6</v>
      </c>
      <c r="P42" s="44">
        <v>8.17</v>
      </c>
      <c r="Q42" s="44">
        <v>7.79</v>
      </c>
      <c r="R42" s="44">
        <v>7.46</v>
      </c>
      <c r="S42" s="44">
        <v>7.17</v>
      </c>
      <c r="T42" s="44">
        <v>6.91</v>
      </c>
      <c r="U42" s="44">
        <v>6.68</v>
      </c>
      <c r="V42" s="44">
        <v>6.47</v>
      </c>
      <c r="W42" s="44">
        <v>6.28</v>
      </c>
      <c r="X42" s="44">
        <v>6.11</v>
      </c>
      <c r="Y42" s="44">
        <v>5.96</v>
      </c>
      <c r="Z42" s="44">
        <v>5.82</v>
      </c>
      <c r="AA42" s="44">
        <v>5.7</v>
      </c>
      <c r="AB42" s="44">
        <v>5.58</v>
      </c>
      <c r="AC42" s="44">
        <v>5.48</v>
      </c>
      <c r="AD42" s="44">
        <v>5.38</v>
      </c>
      <c r="AE42" s="44">
        <v>5.3</v>
      </c>
      <c r="AF42" s="44">
        <v>5.22</v>
      </c>
      <c r="AG42" s="44">
        <v>5.14</v>
      </c>
      <c r="AH42" s="44">
        <v>5.08</v>
      </c>
      <c r="AI42" s="44">
        <v>5.01</v>
      </c>
      <c r="AJ42" s="44">
        <v>4.96</v>
      </c>
      <c r="AK42" s="44"/>
      <c r="AL42" s="44"/>
      <c r="AM42" s="44"/>
      <c r="AN42" s="44"/>
      <c r="AO42" s="44"/>
      <c r="AP42" s="44"/>
      <c r="AQ42" s="44"/>
      <c r="AR42" s="44"/>
      <c r="AS42" s="44"/>
      <c r="AT42" s="44"/>
      <c r="AU42" s="44"/>
      <c r="AV42" s="44"/>
      <c r="AW42" s="44"/>
      <c r="AX42" s="44"/>
      <c r="AY42" s="44"/>
    </row>
    <row r="43" spans="1:51" x14ac:dyDescent="0.2">
      <c r="A43" s="43">
        <v>32</v>
      </c>
      <c r="B43" s="44">
        <v>96.65</v>
      </c>
      <c r="C43" s="44">
        <v>49.23</v>
      </c>
      <c r="D43" s="44">
        <v>33.43</v>
      </c>
      <c r="E43" s="44">
        <v>25.54</v>
      </c>
      <c r="F43" s="44">
        <v>20.81</v>
      </c>
      <c r="G43" s="44">
        <v>17.66</v>
      </c>
      <c r="H43" s="44">
        <v>15.41</v>
      </c>
      <c r="I43" s="44">
        <v>13.73</v>
      </c>
      <c r="J43" s="44">
        <v>12.43</v>
      </c>
      <c r="K43" s="44">
        <v>11.39</v>
      </c>
      <c r="L43" s="44">
        <v>10.54</v>
      </c>
      <c r="M43" s="44">
        <v>9.83</v>
      </c>
      <c r="N43" s="44">
        <v>9.24</v>
      </c>
      <c r="O43" s="44">
        <v>8.73</v>
      </c>
      <c r="P43" s="44">
        <v>8.2899999999999991</v>
      </c>
      <c r="Q43" s="44">
        <v>7.91</v>
      </c>
      <c r="R43" s="44">
        <v>7.57</v>
      </c>
      <c r="S43" s="44">
        <v>7.28</v>
      </c>
      <c r="T43" s="44">
        <v>7.01</v>
      </c>
      <c r="U43" s="44">
        <v>6.78</v>
      </c>
      <c r="V43" s="44">
        <v>6.57</v>
      </c>
      <c r="W43" s="44">
        <v>6.38</v>
      </c>
      <c r="X43" s="44">
        <v>6.21</v>
      </c>
      <c r="Y43" s="44">
        <v>6.06</v>
      </c>
      <c r="Z43" s="44">
        <v>5.92</v>
      </c>
      <c r="AA43" s="44">
        <v>5.79</v>
      </c>
      <c r="AB43" s="44">
        <v>5.68</v>
      </c>
      <c r="AC43" s="44">
        <v>5.57</v>
      </c>
      <c r="AD43" s="44">
        <v>5.48</v>
      </c>
      <c r="AE43" s="44">
        <v>5.39</v>
      </c>
      <c r="AF43" s="44">
        <v>5.31</v>
      </c>
      <c r="AG43" s="44">
        <v>5.24</v>
      </c>
      <c r="AH43" s="44">
        <v>5.17</v>
      </c>
      <c r="AI43" s="44">
        <v>5.1100000000000003</v>
      </c>
      <c r="AJ43" s="44"/>
      <c r="AK43" s="44"/>
      <c r="AL43" s="44"/>
      <c r="AM43" s="44"/>
      <c r="AN43" s="44"/>
      <c r="AO43" s="44"/>
      <c r="AP43" s="44"/>
      <c r="AQ43" s="44"/>
      <c r="AR43" s="44"/>
      <c r="AS43" s="44"/>
      <c r="AT43" s="44"/>
      <c r="AU43" s="44"/>
      <c r="AV43" s="44"/>
      <c r="AW43" s="44"/>
      <c r="AX43" s="44"/>
      <c r="AY43" s="44"/>
    </row>
    <row r="44" spans="1:51" x14ac:dyDescent="0.2">
      <c r="A44" s="43">
        <v>33</v>
      </c>
      <c r="B44" s="44">
        <v>97.99</v>
      </c>
      <c r="C44" s="44">
        <v>49.92</v>
      </c>
      <c r="D44" s="44">
        <v>33.9</v>
      </c>
      <c r="E44" s="44">
        <v>25.9</v>
      </c>
      <c r="F44" s="44">
        <v>21.1</v>
      </c>
      <c r="G44" s="44">
        <v>17.91</v>
      </c>
      <c r="H44" s="44">
        <v>15.63</v>
      </c>
      <c r="I44" s="44">
        <v>13.93</v>
      </c>
      <c r="J44" s="44">
        <v>12.6</v>
      </c>
      <c r="K44" s="44">
        <v>11.55</v>
      </c>
      <c r="L44" s="44">
        <v>10.69</v>
      </c>
      <c r="M44" s="44">
        <v>9.9700000000000006</v>
      </c>
      <c r="N44" s="44">
        <v>9.3699999999999992</v>
      </c>
      <c r="O44" s="44">
        <v>8.85</v>
      </c>
      <c r="P44" s="44">
        <v>8.41</v>
      </c>
      <c r="Q44" s="44">
        <v>8.02</v>
      </c>
      <c r="R44" s="44">
        <v>7.69</v>
      </c>
      <c r="S44" s="44">
        <v>7.39</v>
      </c>
      <c r="T44" s="44">
        <v>7.12</v>
      </c>
      <c r="U44" s="44">
        <v>6.88</v>
      </c>
      <c r="V44" s="44">
        <v>6.67</v>
      </c>
      <c r="W44" s="44">
        <v>6.48</v>
      </c>
      <c r="X44" s="44">
        <v>6.31</v>
      </c>
      <c r="Y44" s="44">
        <v>6.16</v>
      </c>
      <c r="Z44" s="44">
        <v>6.02</v>
      </c>
      <c r="AA44" s="44">
        <v>5.89</v>
      </c>
      <c r="AB44" s="44">
        <v>5.77</v>
      </c>
      <c r="AC44" s="44">
        <v>5.67</v>
      </c>
      <c r="AD44" s="44">
        <v>5.57</v>
      </c>
      <c r="AE44" s="44">
        <v>5.49</v>
      </c>
      <c r="AF44" s="44">
        <v>5.41</v>
      </c>
      <c r="AG44" s="44">
        <v>5.33</v>
      </c>
      <c r="AH44" s="44">
        <v>5.27</v>
      </c>
      <c r="AI44" s="44"/>
      <c r="AJ44" s="44"/>
      <c r="AK44" s="44"/>
      <c r="AL44" s="44"/>
      <c r="AM44" s="44"/>
      <c r="AN44" s="44"/>
      <c r="AO44" s="44"/>
      <c r="AP44" s="44"/>
      <c r="AQ44" s="44"/>
      <c r="AR44" s="44"/>
      <c r="AS44" s="44"/>
      <c r="AT44" s="44"/>
      <c r="AU44" s="44"/>
      <c r="AV44" s="44"/>
      <c r="AW44" s="44"/>
      <c r="AX44" s="44"/>
      <c r="AY44" s="44"/>
    </row>
    <row r="45" spans="1:51" x14ac:dyDescent="0.2">
      <c r="A45" s="43">
        <v>34</v>
      </c>
      <c r="B45" s="44">
        <v>99.35</v>
      </c>
      <c r="C45" s="44">
        <v>50.61</v>
      </c>
      <c r="D45" s="44">
        <v>34.369999999999997</v>
      </c>
      <c r="E45" s="44">
        <v>26.26</v>
      </c>
      <c r="F45" s="44">
        <v>21.4</v>
      </c>
      <c r="G45" s="44">
        <v>18.16</v>
      </c>
      <c r="H45" s="44">
        <v>15.85</v>
      </c>
      <c r="I45" s="44">
        <v>14.12</v>
      </c>
      <c r="J45" s="44">
        <v>12.78</v>
      </c>
      <c r="K45" s="44">
        <v>11.71</v>
      </c>
      <c r="L45" s="44">
        <v>10.84</v>
      </c>
      <c r="M45" s="44">
        <v>10.119999999999999</v>
      </c>
      <c r="N45" s="44">
        <v>9.5</v>
      </c>
      <c r="O45" s="44">
        <v>8.98</v>
      </c>
      <c r="P45" s="44">
        <v>8.5299999999999994</v>
      </c>
      <c r="Q45" s="44">
        <v>8.14</v>
      </c>
      <c r="R45" s="44">
        <v>7.8</v>
      </c>
      <c r="S45" s="44">
        <v>7.5</v>
      </c>
      <c r="T45" s="44">
        <v>7.23</v>
      </c>
      <c r="U45" s="44">
        <v>6.99</v>
      </c>
      <c r="V45" s="44">
        <v>6.78</v>
      </c>
      <c r="W45" s="44">
        <v>6.59</v>
      </c>
      <c r="X45" s="44">
        <v>6.41</v>
      </c>
      <c r="Y45" s="44">
        <v>6.26</v>
      </c>
      <c r="Z45" s="44">
        <v>6.12</v>
      </c>
      <c r="AA45" s="44">
        <v>5.99</v>
      </c>
      <c r="AB45" s="44">
        <v>5.88</v>
      </c>
      <c r="AC45" s="44">
        <v>5.77</v>
      </c>
      <c r="AD45" s="44">
        <v>5.68</v>
      </c>
      <c r="AE45" s="44">
        <v>5.59</v>
      </c>
      <c r="AF45" s="44">
        <v>5.51</v>
      </c>
      <c r="AG45" s="44">
        <v>5.43</v>
      </c>
      <c r="AH45" s="44"/>
      <c r="AI45" s="44"/>
      <c r="AJ45" s="44"/>
      <c r="AK45" s="44"/>
      <c r="AL45" s="44"/>
      <c r="AM45" s="44"/>
      <c r="AN45" s="44"/>
      <c r="AO45" s="44"/>
      <c r="AP45" s="44"/>
      <c r="AQ45" s="44"/>
      <c r="AR45" s="44"/>
      <c r="AS45" s="44"/>
      <c r="AT45" s="44"/>
      <c r="AU45" s="44"/>
      <c r="AV45" s="44"/>
      <c r="AW45" s="44"/>
      <c r="AX45" s="44"/>
      <c r="AY45" s="44"/>
    </row>
    <row r="46" spans="1:51" x14ac:dyDescent="0.2">
      <c r="A46" s="43">
        <v>35</v>
      </c>
      <c r="B46" s="44">
        <v>100.72</v>
      </c>
      <c r="C46" s="44">
        <v>51.31</v>
      </c>
      <c r="D46" s="44">
        <v>34.85</v>
      </c>
      <c r="E46" s="44">
        <v>26.63</v>
      </c>
      <c r="F46" s="44">
        <v>21.7</v>
      </c>
      <c r="G46" s="44">
        <v>18.41</v>
      </c>
      <c r="H46" s="44">
        <v>16.07</v>
      </c>
      <c r="I46" s="44">
        <v>14.32</v>
      </c>
      <c r="J46" s="44">
        <v>12.96</v>
      </c>
      <c r="K46" s="44">
        <v>11.88</v>
      </c>
      <c r="L46" s="44">
        <v>11</v>
      </c>
      <c r="M46" s="44">
        <v>10.26</v>
      </c>
      <c r="N46" s="44">
        <v>9.64</v>
      </c>
      <c r="O46" s="44">
        <v>9.11</v>
      </c>
      <c r="P46" s="44">
        <v>8.66</v>
      </c>
      <c r="Q46" s="44">
        <v>8.26</v>
      </c>
      <c r="R46" s="44">
        <v>7.92</v>
      </c>
      <c r="S46" s="44">
        <v>7.61</v>
      </c>
      <c r="T46" s="44">
        <v>7.34</v>
      </c>
      <c r="U46" s="44">
        <v>7.1</v>
      </c>
      <c r="V46" s="44">
        <v>6.89</v>
      </c>
      <c r="W46" s="44">
        <v>6.69</v>
      </c>
      <c r="X46" s="44">
        <v>6.52</v>
      </c>
      <c r="Y46" s="44">
        <v>6.36</v>
      </c>
      <c r="Z46" s="44">
        <v>6.22</v>
      </c>
      <c r="AA46" s="44">
        <v>6.1</v>
      </c>
      <c r="AB46" s="44">
        <v>5.98</v>
      </c>
      <c r="AC46" s="44">
        <v>5.88</v>
      </c>
      <c r="AD46" s="44">
        <v>5.78</v>
      </c>
      <c r="AE46" s="44">
        <v>5.69</v>
      </c>
      <c r="AF46" s="44">
        <v>5.61</v>
      </c>
      <c r="AG46" s="44"/>
      <c r="AH46" s="44"/>
      <c r="AI46" s="44"/>
      <c r="AJ46" s="44"/>
      <c r="AK46" s="44"/>
      <c r="AL46" s="44"/>
      <c r="AM46" s="44"/>
      <c r="AN46" s="44"/>
      <c r="AO46" s="44"/>
      <c r="AP46" s="44"/>
      <c r="AQ46" s="44"/>
      <c r="AR46" s="44"/>
      <c r="AS46" s="44"/>
      <c r="AT46" s="44"/>
      <c r="AU46" s="44"/>
      <c r="AV46" s="44"/>
      <c r="AW46" s="44"/>
      <c r="AX46" s="44"/>
      <c r="AY46" s="44"/>
    </row>
    <row r="47" spans="1:51" x14ac:dyDescent="0.2">
      <c r="A47" s="43">
        <v>36</v>
      </c>
      <c r="B47" s="44">
        <v>102.11</v>
      </c>
      <c r="C47" s="44">
        <v>52.02</v>
      </c>
      <c r="D47" s="44">
        <v>35.33</v>
      </c>
      <c r="E47" s="44">
        <v>27</v>
      </c>
      <c r="F47" s="44">
        <v>22</v>
      </c>
      <c r="G47" s="44">
        <v>18.670000000000002</v>
      </c>
      <c r="H47" s="44">
        <v>16.3</v>
      </c>
      <c r="I47" s="44">
        <v>14.53</v>
      </c>
      <c r="J47" s="44">
        <v>13.15</v>
      </c>
      <c r="K47" s="44">
        <v>12.05</v>
      </c>
      <c r="L47" s="44">
        <v>11.15</v>
      </c>
      <c r="M47" s="44">
        <v>10.41</v>
      </c>
      <c r="N47" s="44">
        <v>9.7799999999999994</v>
      </c>
      <c r="O47" s="44">
        <v>9.25</v>
      </c>
      <c r="P47" s="44">
        <v>8.7899999999999991</v>
      </c>
      <c r="Q47" s="44">
        <v>8.39</v>
      </c>
      <c r="R47" s="44">
        <v>8.0399999999999991</v>
      </c>
      <c r="S47" s="44">
        <v>7.73</v>
      </c>
      <c r="T47" s="44">
        <v>7.46</v>
      </c>
      <c r="U47" s="44">
        <v>7.22</v>
      </c>
      <c r="V47" s="44">
        <v>7</v>
      </c>
      <c r="W47" s="44">
        <v>6.81</v>
      </c>
      <c r="X47" s="44">
        <v>6.63</v>
      </c>
      <c r="Y47" s="44">
        <v>6.48</v>
      </c>
      <c r="Z47" s="44">
        <v>6.34</v>
      </c>
      <c r="AA47" s="44">
        <v>6.21</v>
      </c>
      <c r="AB47" s="44">
        <v>6.09</v>
      </c>
      <c r="AC47" s="44">
        <v>5.99</v>
      </c>
      <c r="AD47" s="44">
        <v>5.89</v>
      </c>
      <c r="AE47" s="44">
        <v>5.8</v>
      </c>
      <c r="AF47" s="44"/>
      <c r="AG47" s="44"/>
      <c r="AH47" s="44"/>
      <c r="AI47" s="44"/>
      <c r="AJ47" s="44"/>
      <c r="AK47" s="44"/>
      <c r="AL47" s="44"/>
      <c r="AM47" s="44"/>
      <c r="AN47" s="44"/>
      <c r="AO47" s="44"/>
      <c r="AP47" s="44"/>
      <c r="AQ47" s="44"/>
      <c r="AR47" s="44"/>
      <c r="AS47" s="44"/>
      <c r="AT47" s="44"/>
      <c r="AU47" s="44"/>
      <c r="AV47" s="44"/>
      <c r="AW47" s="44"/>
      <c r="AX47" s="44"/>
      <c r="AY47" s="44"/>
    </row>
    <row r="48" spans="1:51" x14ac:dyDescent="0.2">
      <c r="A48" s="43">
        <v>37</v>
      </c>
      <c r="B48" s="44">
        <v>103.52</v>
      </c>
      <c r="C48" s="44">
        <v>52.74</v>
      </c>
      <c r="D48" s="44">
        <v>35.82</v>
      </c>
      <c r="E48" s="44">
        <v>27.37</v>
      </c>
      <c r="F48" s="44">
        <v>22.31</v>
      </c>
      <c r="G48" s="44">
        <v>18.940000000000001</v>
      </c>
      <c r="H48" s="44">
        <v>16.53</v>
      </c>
      <c r="I48" s="44">
        <v>14.73</v>
      </c>
      <c r="J48" s="44">
        <v>13.34</v>
      </c>
      <c r="K48" s="44">
        <v>12.22</v>
      </c>
      <c r="L48" s="44">
        <v>11.32</v>
      </c>
      <c r="M48" s="44">
        <v>10.56</v>
      </c>
      <c r="N48" s="44">
        <v>9.93</v>
      </c>
      <c r="O48" s="44">
        <v>9.39</v>
      </c>
      <c r="P48" s="44">
        <v>8.92</v>
      </c>
      <c r="Q48" s="44">
        <v>8.52</v>
      </c>
      <c r="R48" s="44">
        <v>8.17</v>
      </c>
      <c r="S48" s="44">
        <v>7.85</v>
      </c>
      <c r="T48" s="44">
        <v>7.58</v>
      </c>
      <c r="U48" s="44">
        <v>7.34</v>
      </c>
      <c r="V48" s="44">
        <v>7.12</v>
      </c>
      <c r="W48" s="44">
        <v>6.92</v>
      </c>
      <c r="X48" s="44">
        <v>6.75</v>
      </c>
      <c r="Y48" s="44">
        <v>6.59</v>
      </c>
      <c r="Z48" s="44">
        <v>6.45</v>
      </c>
      <c r="AA48" s="44">
        <v>6.32</v>
      </c>
      <c r="AB48" s="44">
        <v>6.21</v>
      </c>
      <c r="AC48" s="44">
        <v>6.1</v>
      </c>
      <c r="AD48" s="44">
        <v>6</v>
      </c>
      <c r="AE48" s="44"/>
      <c r="AF48" s="44"/>
      <c r="AG48" s="44"/>
      <c r="AH48" s="44"/>
      <c r="AI48" s="44"/>
      <c r="AJ48" s="44"/>
      <c r="AK48" s="44"/>
      <c r="AL48" s="44"/>
      <c r="AM48" s="44"/>
      <c r="AN48" s="44"/>
      <c r="AO48" s="44"/>
      <c r="AP48" s="44"/>
      <c r="AQ48" s="44"/>
      <c r="AR48" s="44"/>
      <c r="AS48" s="44"/>
      <c r="AT48" s="44"/>
      <c r="AU48" s="44"/>
      <c r="AV48" s="44"/>
      <c r="AW48" s="44"/>
      <c r="AX48" s="44"/>
      <c r="AY48" s="44"/>
    </row>
    <row r="49" spans="1:51" x14ac:dyDescent="0.2">
      <c r="A49" s="43">
        <v>38</v>
      </c>
      <c r="B49" s="44">
        <v>104.95</v>
      </c>
      <c r="C49" s="44">
        <v>53.47</v>
      </c>
      <c r="D49" s="44">
        <v>36.32</v>
      </c>
      <c r="E49" s="44">
        <v>27.76</v>
      </c>
      <c r="F49" s="44">
        <v>22.62</v>
      </c>
      <c r="G49" s="44">
        <v>19.2</v>
      </c>
      <c r="H49" s="44">
        <v>16.77</v>
      </c>
      <c r="I49" s="44">
        <v>14.94</v>
      </c>
      <c r="J49" s="44">
        <v>13.53</v>
      </c>
      <c r="K49" s="44">
        <v>12.4</v>
      </c>
      <c r="L49" s="44">
        <v>11.48</v>
      </c>
      <c r="M49" s="44">
        <v>10.72</v>
      </c>
      <c r="N49" s="44">
        <v>10.08</v>
      </c>
      <c r="O49" s="44">
        <v>9.5299999999999994</v>
      </c>
      <c r="P49" s="44">
        <v>9.06</v>
      </c>
      <c r="Q49" s="44">
        <v>8.65</v>
      </c>
      <c r="R49" s="44">
        <v>8.3000000000000007</v>
      </c>
      <c r="S49" s="44">
        <v>7.98</v>
      </c>
      <c r="T49" s="44">
        <v>7.71</v>
      </c>
      <c r="U49" s="44">
        <v>7.46</v>
      </c>
      <c r="V49" s="44">
        <v>7.24</v>
      </c>
      <c r="W49" s="44">
        <v>7.05</v>
      </c>
      <c r="X49" s="44">
        <v>6.87</v>
      </c>
      <c r="Y49" s="44">
        <v>6.72</v>
      </c>
      <c r="Z49" s="44">
        <v>6.58</v>
      </c>
      <c r="AA49" s="44">
        <v>6.45</v>
      </c>
      <c r="AB49" s="44">
        <v>6.33</v>
      </c>
      <c r="AC49" s="44">
        <v>6.22</v>
      </c>
      <c r="AD49" s="44"/>
      <c r="AE49" s="44"/>
      <c r="AF49" s="44"/>
      <c r="AG49" s="44"/>
      <c r="AH49" s="44"/>
      <c r="AI49" s="44"/>
      <c r="AJ49" s="44"/>
      <c r="AK49" s="44"/>
      <c r="AL49" s="44"/>
      <c r="AM49" s="44"/>
      <c r="AN49" s="44"/>
      <c r="AO49" s="44"/>
      <c r="AP49" s="44"/>
      <c r="AQ49" s="44"/>
      <c r="AR49" s="44"/>
      <c r="AS49" s="44"/>
      <c r="AT49" s="44"/>
      <c r="AU49" s="44"/>
      <c r="AV49" s="44"/>
      <c r="AW49" s="44"/>
      <c r="AX49" s="44"/>
      <c r="AY49" s="44"/>
    </row>
    <row r="50" spans="1:51" x14ac:dyDescent="0.2">
      <c r="A50" s="43">
        <v>39</v>
      </c>
      <c r="B50" s="44">
        <v>106.4</v>
      </c>
      <c r="C50" s="44">
        <v>54.22</v>
      </c>
      <c r="D50" s="44">
        <v>36.83</v>
      </c>
      <c r="E50" s="44">
        <v>28.14</v>
      </c>
      <c r="F50" s="44">
        <v>22.94</v>
      </c>
      <c r="G50" s="44">
        <v>19.48</v>
      </c>
      <c r="H50" s="44">
        <v>17.010000000000002</v>
      </c>
      <c r="I50" s="44">
        <v>15.16</v>
      </c>
      <c r="J50" s="44">
        <v>13.72</v>
      </c>
      <c r="K50" s="44">
        <v>12.58</v>
      </c>
      <c r="L50" s="44">
        <v>11.65</v>
      </c>
      <c r="M50" s="44">
        <v>10.88</v>
      </c>
      <c r="N50" s="44">
        <v>10.23</v>
      </c>
      <c r="O50" s="44">
        <v>9.68</v>
      </c>
      <c r="P50" s="44">
        <v>9.1999999999999993</v>
      </c>
      <c r="Q50" s="44">
        <v>8.7899999999999991</v>
      </c>
      <c r="R50" s="44">
        <v>8.43</v>
      </c>
      <c r="S50" s="44">
        <v>8.1199999999999992</v>
      </c>
      <c r="T50" s="44">
        <v>7.84</v>
      </c>
      <c r="U50" s="44">
        <v>7.59</v>
      </c>
      <c r="V50" s="44">
        <v>7.37</v>
      </c>
      <c r="W50" s="44">
        <v>7.18</v>
      </c>
      <c r="X50" s="44">
        <v>7</v>
      </c>
      <c r="Y50" s="44">
        <v>6.85</v>
      </c>
      <c r="Z50" s="44">
        <v>6.7</v>
      </c>
      <c r="AA50" s="44">
        <v>6.57</v>
      </c>
      <c r="AB50" s="44">
        <v>6.45</v>
      </c>
      <c r="AC50" s="44"/>
      <c r="AD50" s="44"/>
      <c r="AE50" s="44"/>
      <c r="AF50" s="44"/>
      <c r="AG50" s="44"/>
      <c r="AH50" s="44"/>
      <c r="AI50" s="44"/>
      <c r="AJ50" s="44"/>
      <c r="AK50" s="44"/>
      <c r="AL50" s="44"/>
      <c r="AM50" s="44"/>
      <c r="AN50" s="44"/>
      <c r="AO50" s="44"/>
      <c r="AP50" s="44"/>
      <c r="AQ50" s="44"/>
      <c r="AR50" s="44"/>
      <c r="AS50" s="44"/>
      <c r="AT50" s="44"/>
      <c r="AU50" s="44"/>
      <c r="AV50" s="44"/>
      <c r="AW50" s="44"/>
      <c r="AX50" s="44"/>
      <c r="AY50" s="44"/>
    </row>
    <row r="51" spans="1:51" x14ac:dyDescent="0.2">
      <c r="A51" s="43">
        <v>40</v>
      </c>
      <c r="B51" s="44">
        <v>107.88</v>
      </c>
      <c r="C51" s="44">
        <v>54.97</v>
      </c>
      <c r="D51" s="44">
        <v>37.35</v>
      </c>
      <c r="E51" s="44">
        <v>28.54</v>
      </c>
      <c r="F51" s="44">
        <v>23.26</v>
      </c>
      <c r="G51" s="44">
        <v>19.75</v>
      </c>
      <c r="H51" s="44">
        <v>17.25</v>
      </c>
      <c r="I51" s="44">
        <v>15.38</v>
      </c>
      <c r="J51" s="44">
        <v>13.93</v>
      </c>
      <c r="K51" s="44">
        <v>12.77</v>
      </c>
      <c r="L51" s="44">
        <v>11.83</v>
      </c>
      <c r="M51" s="44">
        <v>11.05</v>
      </c>
      <c r="N51" s="44">
        <v>10.39</v>
      </c>
      <c r="O51" s="44">
        <v>9.83</v>
      </c>
      <c r="P51" s="44">
        <v>9.35</v>
      </c>
      <c r="Q51" s="44">
        <v>8.94</v>
      </c>
      <c r="R51" s="44">
        <v>8.58</v>
      </c>
      <c r="S51" s="44">
        <v>8.26</v>
      </c>
      <c r="T51" s="44">
        <v>7.98</v>
      </c>
      <c r="U51" s="44">
        <v>7.73</v>
      </c>
      <c r="V51" s="44">
        <v>7.51</v>
      </c>
      <c r="W51" s="44">
        <v>7.32</v>
      </c>
      <c r="X51" s="44">
        <v>7.14</v>
      </c>
      <c r="Y51" s="44">
        <v>6.98</v>
      </c>
      <c r="Z51" s="44">
        <v>6.84</v>
      </c>
      <c r="AA51" s="44">
        <v>6.7</v>
      </c>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row>
    <row r="52" spans="1:51" x14ac:dyDescent="0.2">
      <c r="A52" s="43">
        <v>41</v>
      </c>
      <c r="B52" s="44">
        <v>109.38</v>
      </c>
      <c r="C52" s="44">
        <v>55.74</v>
      </c>
      <c r="D52" s="44">
        <v>37.869999999999997</v>
      </c>
      <c r="E52" s="44">
        <v>28.95</v>
      </c>
      <c r="F52" s="44">
        <v>23.6</v>
      </c>
      <c r="G52" s="44">
        <v>20.04</v>
      </c>
      <c r="H52" s="44">
        <v>17.5</v>
      </c>
      <c r="I52" s="44">
        <v>15.61</v>
      </c>
      <c r="J52" s="44">
        <v>14.13</v>
      </c>
      <c r="K52" s="44">
        <v>12.96</v>
      </c>
      <c r="L52" s="44">
        <v>12.01</v>
      </c>
      <c r="M52" s="44">
        <v>11.22</v>
      </c>
      <c r="N52" s="44">
        <v>10.56</v>
      </c>
      <c r="O52" s="44">
        <v>9.99</v>
      </c>
      <c r="P52" s="44">
        <v>9.51</v>
      </c>
      <c r="Q52" s="44">
        <v>9.09</v>
      </c>
      <c r="R52" s="44">
        <v>8.73</v>
      </c>
      <c r="S52" s="44">
        <v>8.41</v>
      </c>
      <c r="T52" s="44">
        <v>8.1300000000000008</v>
      </c>
      <c r="U52" s="44">
        <v>7.88</v>
      </c>
      <c r="V52" s="44">
        <v>7.66</v>
      </c>
      <c r="W52" s="44">
        <v>7.46</v>
      </c>
      <c r="X52" s="44">
        <v>7.29</v>
      </c>
      <c r="Y52" s="44">
        <v>7.13</v>
      </c>
      <c r="Z52" s="44">
        <v>6.97</v>
      </c>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row>
    <row r="53" spans="1:51" x14ac:dyDescent="0.2">
      <c r="A53" s="43">
        <v>42</v>
      </c>
      <c r="B53" s="44">
        <v>110.9</v>
      </c>
      <c r="C53" s="44">
        <v>56.52</v>
      </c>
      <c r="D53" s="44">
        <v>38.4</v>
      </c>
      <c r="E53" s="44">
        <v>29.36</v>
      </c>
      <c r="F53" s="44">
        <v>23.94</v>
      </c>
      <c r="G53" s="44">
        <v>20.329999999999998</v>
      </c>
      <c r="H53" s="44">
        <v>17.760000000000002</v>
      </c>
      <c r="I53" s="44">
        <v>15.84</v>
      </c>
      <c r="J53" s="44">
        <v>14.35</v>
      </c>
      <c r="K53" s="44">
        <v>13.16</v>
      </c>
      <c r="L53" s="44">
        <v>12.2</v>
      </c>
      <c r="M53" s="44">
        <v>11.4</v>
      </c>
      <c r="N53" s="44">
        <v>10.73</v>
      </c>
      <c r="O53" s="44">
        <v>10.16</v>
      </c>
      <c r="P53" s="44">
        <v>9.68</v>
      </c>
      <c r="Q53" s="44">
        <v>9.25</v>
      </c>
      <c r="R53" s="44">
        <v>8.89</v>
      </c>
      <c r="S53" s="44">
        <v>8.57</v>
      </c>
      <c r="T53" s="44">
        <v>8.2899999999999991</v>
      </c>
      <c r="U53" s="44">
        <v>8.0399999999999991</v>
      </c>
      <c r="V53" s="44">
        <v>7.81</v>
      </c>
      <c r="W53" s="44">
        <v>7.62</v>
      </c>
      <c r="X53" s="44">
        <v>7.44</v>
      </c>
      <c r="Y53" s="44">
        <v>7.26</v>
      </c>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row>
    <row r="54" spans="1:51" x14ac:dyDescent="0.2">
      <c r="A54" s="43">
        <v>43</v>
      </c>
      <c r="B54" s="44">
        <v>112.43</v>
      </c>
      <c r="C54" s="44">
        <v>57.31</v>
      </c>
      <c r="D54" s="44">
        <v>38.94</v>
      </c>
      <c r="E54" s="44">
        <v>29.77</v>
      </c>
      <c r="F54" s="44">
        <v>24.28</v>
      </c>
      <c r="G54" s="44">
        <v>20.63</v>
      </c>
      <c r="H54" s="44">
        <v>18.02</v>
      </c>
      <c r="I54" s="44">
        <v>16.079999999999998</v>
      </c>
      <c r="J54" s="44">
        <v>14.57</v>
      </c>
      <c r="K54" s="44">
        <v>13.37</v>
      </c>
      <c r="L54" s="44">
        <v>12.4</v>
      </c>
      <c r="M54" s="44">
        <v>11.59</v>
      </c>
      <c r="N54" s="44">
        <v>10.91</v>
      </c>
      <c r="O54" s="44">
        <v>10.34</v>
      </c>
      <c r="P54" s="44">
        <v>9.85</v>
      </c>
      <c r="Q54" s="44">
        <v>9.43</v>
      </c>
      <c r="R54" s="44">
        <v>9.06</v>
      </c>
      <c r="S54" s="44">
        <v>8.74</v>
      </c>
      <c r="T54" s="44">
        <v>8.4499999999999993</v>
      </c>
      <c r="U54" s="44">
        <v>8.1999999999999993</v>
      </c>
      <c r="V54" s="44">
        <v>7.98</v>
      </c>
      <c r="W54" s="44">
        <v>7.78</v>
      </c>
      <c r="X54" s="44">
        <v>7.58</v>
      </c>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row>
    <row r="55" spans="1:51" x14ac:dyDescent="0.2">
      <c r="A55" s="43">
        <v>44</v>
      </c>
      <c r="B55" s="44">
        <v>113.98</v>
      </c>
      <c r="C55" s="44">
        <v>58.11</v>
      </c>
      <c r="D55" s="44">
        <v>39.5</v>
      </c>
      <c r="E55" s="44">
        <v>30.2</v>
      </c>
      <c r="F55" s="44">
        <v>24.63</v>
      </c>
      <c r="G55" s="44">
        <v>20.93</v>
      </c>
      <c r="H55" s="44">
        <v>18.29</v>
      </c>
      <c r="I55" s="44">
        <v>16.32</v>
      </c>
      <c r="J55" s="44">
        <v>14.8</v>
      </c>
      <c r="K55" s="44">
        <v>13.59</v>
      </c>
      <c r="L55" s="44">
        <v>12.6</v>
      </c>
      <c r="M55" s="44">
        <v>11.79</v>
      </c>
      <c r="N55" s="44">
        <v>11.11</v>
      </c>
      <c r="O55" s="44">
        <v>10.53</v>
      </c>
      <c r="P55" s="44">
        <v>10.029999999999999</v>
      </c>
      <c r="Q55" s="44">
        <v>9.61</v>
      </c>
      <c r="R55" s="44">
        <v>9.24</v>
      </c>
      <c r="S55" s="44">
        <v>8.91</v>
      </c>
      <c r="T55" s="44">
        <v>8.6300000000000008</v>
      </c>
      <c r="U55" s="44">
        <v>8.3699999999999992</v>
      </c>
      <c r="V55" s="44">
        <v>8.15</v>
      </c>
      <c r="W55" s="44">
        <v>7.92</v>
      </c>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row>
    <row r="56" spans="1:51" x14ac:dyDescent="0.2">
      <c r="A56" s="43">
        <v>45</v>
      </c>
      <c r="B56" s="44">
        <v>115.57</v>
      </c>
      <c r="C56" s="44">
        <v>58.93</v>
      </c>
      <c r="D56" s="44">
        <v>40.06</v>
      </c>
      <c r="E56" s="44">
        <v>30.64</v>
      </c>
      <c r="F56" s="44">
        <v>25</v>
      </c>
      <c r="G56" s="44">
        <v>21.25</v>
      </c>
      <c r="H56" s="44">
        <v>18.579999999999998</v>
      </c>
      <c r="I56" s="44">
        <v>16.579999999999998</v>
      </c>
      <c r="J56" s="44">
        <v>15.04</v>
      </c>
      <c r="K56" s="44">
        <v>13.81</v>
      </c>
      <c r="L56" s="44">
        <v>12.82</v>
      </c>
      <c r="M56" s="44">
        <v>12</v>
      </c>
      <c r="N56" s="44">
        <v>11.31</v>
      </c>
      <c r="O56" s="44">
        <v>10.73</v>
      </c>
      <c r="P56" s="44">
        <v>10.23</v>
      </c>
      <c r="Q56" s="44">
        <v>9.8000000000000007</v>
      </c>
      <c r="R56" s="44">
        <v>9.43</v>
      </c>
      <c r="S56" s="44">
        <v>9.1</v>
      </c>
      <c r="T56" s="44">
        <v>8.81</v>
      </c>
      <c r="U56" s="44">
        <v>8.5500000000000007</v>
      </c>
      <c r="V56" s="44">
        <v>8.3000000000000007</v>
      </c>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row>
    <row r="57" spans="1:51" x14ac:dyDescent="0.2">
      <c r="A57" s="43">
        <v>46</v>
      </c>
      <c r="B57" s="44">
        <v>117.17</v>
      </c>
      <c r="C57" s="44">
        <v>59.76</v>
      </c>
      <c r="D57" s="44">
        <v>40.64</v>
      </c>
      <c r="E57" s="44">
        <v>31.09</v>
      </c>
      <c r="F57" s="44">
        <v>25.37</v>
      </c>
      <c r="G57" s="44">
        <v>21.57</v>
      </c>
      <c r="H57" s="44">
        <v>18.87</v>
      </c>
      <c r="I57" s="44">
        <v>16.850000000000001</v>
      </c>
      <c r="J57" s="44">
        <v>15.29</v>
      </c>
      <c r="K57" s="44">
        <v>14.05</v>
      </c>
      <c r="L57" s="44">
        <v>13.05</v>
      </c>
      <c r="M57" s="44">
        <v>12.22</v>
      </c>
      <c r="N57" s="44">
        <v>11.52</v>
      </c>
      <c r="O57" s="44">
        <v>10.94</v>
      </c>
      <c r="P57" s="44">
        <v>10.44</v>
      </c>
      <c r="Q57" s="44">
        <v>10</v>
      </c>
      <c r="R57" s="44">
        <v>9.6300000000000008</v>
      </c>
      <c r="S57" s="44">
        <v>9.3000000000000007</v>
      </c>
      <c r="T57" s="44">
        <v>9</v>
      </c>
      <c r="U57" s="44">
        <v>8.7100000000000009</v>
      </c>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row>
    <row r="58" spans="1:51" x14ac:dyDescent="0.2">
      <c r="A58" s="43">
        <v>47</v>
      </c>
      <c r="B58" s="44">
        <v>118.78</v>
      </c>
      <c r="C58" s="44">
        <v>60.59</v>
      </c>
      <c r="D58" s="44">
        <v>41.21</v>
      </c>
      <c r="E58" s="44">
        <v>31.54</v>
      </c>
      <c r="F58" s="44">
        <v>25.75</v>
      </c>
      <c r="G58" s="44">
        <v>21.9</v>
      </c>
      <c r="H58" s="44">
        <v>19.170000000000002</v>
      </c>
      <c r="I58" s="44">
        <v>17.13</v>
      </c>
      <c r="J58" s="44">
        <v>15.55</v>
      </c>
      <c r="K58" s="44">
        <v>14.3</v>
      </c>
      <c r="L58" s="44">
        <v>13.28</v>
      </c>
      <c r="M58" s="44">
        <v>12.45</v>
      </c>
      <c r="N58" s="44">
        <v>11.75</v>
      </c>
      <c r="O58" s="44">
        <v>11.16</v>
      </c>
      <c r="P58" s="44">
        <v>10.65</v>
      </c>
      <c r="Q58" s="44">
        <v>10.210000000000001</v>
      </c>
      <c r="R58" s="44">
        <v>9.83</v>
      </c>
      <c r="S58" s="44">
        <v>9.5</v>
      </c>
      <c r="T58" s="44">
        <v>9.17</v>
      </c>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row>
    <row r="59" spans="1:51" x14ac:dyDescent="0.2">
      <c r="A59" s="43">
        <v>48</v>
      </c>
      <c r="B59" s="44">
        <v>120.39</v>
      </c>
      <c r="C59" s="44">
        <v>61.43</v>
      </c>
      <c r="D59" s="44">
        <v>41.8</v>
      </c>
      <c r="E59" s="44">
        <v>32</v>
      </c>
      <c r="F59" s="44">
        <v>26.14</v>
      </c>
      <c r="G59" s="44">
        <v>22.25</v>
      </c>
      <c r="H59" s="44">
        <v>19.48</v>
      </c>
      <c r="I59" s="44">
        <v>17.420000000000002</v>
      </c>
      <c r="J59" s="44">
        <v>15.82</v>
      </c>
      <c r="K59" s="44">
        <v>14.56</v>
      </c>
      <c r="L59" s="44">
        <v>13.53</v>
      </c>
      <c r="M59" s="44">
        <v>12.69</v>
      </c>
      <c r="N59" s="44">
        <v>11.99</v>
      </c>
      <c r="O59" s="44">
        <v>11.39</v>
      </c>
      <c r="P59" s="44">
        <v>10.88</v>
      </c>
      <c r="Q59" s="44">
        <v>10.44</v>
      </c>
      <c r="R59" s="44">
        <v>10.050000000000001</v>
      </c>
      <c r="S59" s="44">
        <v>9.68</v>
      </c>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row>
    <row r="60" spans="1:51" x14ac:dyDescent="0.2">
      <c r="A60" s="43">
        <v>49</v>
      </c>
      <c r="B60" s="44">
        <v>122.01</v>
      </c>
      <c r="C60" s="44">
        <v>62.28</v>
      </c>
      <c r="D60" s="44">
        <v>42.4</v>
      </c>
      <c r="E60" s="44">
        <v>32.479999999999997</v>
      </c>
      <c r="F60" s="44">
        <v>26.55</v>
      </c>
      <c r="G60" s="44">
        <v>22.61</v>
      </c>
      <c r="H60" s="44">
        <v>19.809999999999999</v>
      </c>
      <c r="I60" s="44">
        <v>17.72</v>
      </c>
      <c r="J60" s="44">
        <v>16.11</v>
      </c>
      <c r="K60" s="44">
        <v>14.83</v>
      </c>
      <c r="L60" s="44">
        <v>13.8</v>
      </c>
      <c r="M60" s="44">
        <v>12.95</v>
      </c>
      <c r="N60" s="44">
        <v>12.24</v>
      </c>
      <c r="O60" s="44">
        <v>11.63</v>
      </c>
      <c r="P60" s="44">
        <v>11.11</v>
      </c>
      <c r="Q60" s="44">
        <v>10.67</v>
      </c>
      <c r="R60" s="44">
        <v>10.24</v>
      </c>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row>
    <row r="61" spans="1:51" x14ac:dyDescent="0.2">
      <c r="A61" s="43">
        <v>50</v>
      </c>
      <c r="B61" s="44">
        <v>123.68</v>
      </c>
      <c r="C61" s="44">
        <v>63.17</v>
      </c>
      <c r="D61" s="44">
        <v>43.03</v>
      </c>
      <c r="E61" s="44">
        <v>32.99</v>
      </c>
      <c r="F61" s="44">
        <v>26.98</v>
      </c>
      <c r="G61" s="44">
        <v>22.99</v>
      </c>
      <c r="H61" s="44">
        <v>20.149999999999999</v>
      </c>
      <c r="I61" s="44">
        <v>18.04</v>
      </c>
      <c r="J61" s="44">
        <v>16.420000000000002</v>
      </c>
      <c r="K61" s="44">
        <v>15.13</v>
      </c>
      <c r="L61" s="44">
        <v>14.08</v>
      </c>
      <c r="M61" s="44">
        <v>13.22</v>
      </c>
      <c r="N61" s="44">
        <v>12.5</v>
      </c>
      <c r="O61" s="44">
        <v>11.89</v>
      </c>
      <c r="P61" s="44">
        <v>11.36</v>
      </c>
      <c r="Q61" s="44">
        <v>10.87</v>
      </c>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row>
    <row r="62" spans="1:51" x14ac:dyDescent="0.2">
      <c r="A62" s="43">
        <v>51</v>
      </c>
      <c r="B62" s="44">
        <v>125.37</v>
      </c>
      <c r="C62" s="44">
        <v>64.069999999999993</v>
      </c>
      <c r="D62" s="44">
        <v>43.67</v>
      </c>
      <c r="E62" s="44">
        <v>33.5</v>
      </c>
      <c r="F62" s="44">
        <v>27.41</v>
      </c>
      <c r="G62" s="44">
        <v>23.38</v>
      </c>
      <c r="H62" s="44">
        <v>20.51</v>
      </c>
      <c r="I62" s="44">
        <v>18.38</v>
      </c>
      <c r="J62" s="44">
        <v>16.73</v>
      </c>
      <c r="K62" s="44">
        <v>15.43</v>
      </c>
      <c r="L62" s="44">
        <v>14.37</v>
      </c>
      <c r="M62" s="44">
        <v>13.5</v>
      </c>
      <c r="N62" s="44">
        <v>12.77</v>
      </c>
      <c r="O62" s="44">
        <v>12.15</v>
      </c>
      <c r="P62" s="44">
        <v>11.58</v>
      </c>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row>
    <row r="63" spans="1:51" x14ac:dyDescent="0.2">
      <c r="A63" s="43">
        <v>52</v>
      </c>
      <c r="B63" s="44">
        <v>127.03</v>
      </c>
      <c r="C63" s="44">
        <v>64.959999999999994</v>
      </c>
      <c r="D63" s="44">
        <v>44.31</v>
      </c>
      <c r="E63" s="44">
        <v>34.01</v>
      </c>
      <c r="F63" s="44">
        <v>27.85</v>
      </c>
      <c r="G63" s="44">
        <v>23.77</v>
      </c>
      <c r="H63" s="44">
        <v>20.87</v>
      </c>
      <c r="I63" s="44">
        <v>18.72</v>
      </c>
      <c r="J63" s="44">
        <v>17.05</v>
      </c>
      <c r="K63" s="44">
        <v>15.74</v>
      </c>
      <c r="L63" s="44">
        <v>14.66</v>
      </c>
      <c r="M63" s="44">
        <v>13.78</v>
      </c>
      <c r="N63" s="44">
        <v>13.04</v>
      </c>
      <c r="O63" s="44">
        <v>12.37</v>
      </c>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row>
    <row r="64" spans="1:51" x14ac:dyDescent="0.2">
      <c r="A64" s="43">
        <v>53</v>
      </c>
      <c r="B64" s="44">
        <v>128.68</v>
      </c>
      <c r="C64" s="44">
        <v>65.849999999999994</v>
      </c>
      <c r="D64" s="44">
        <v>44.95</v>
      </c>
      <c r="E64" s="44">
        <v>34.53</v>
      </c>
      <c r="F64" s="44">
        <v>28.3</v>
      </c>
      <c r="G64" s="44">
        <v>24.17</v>
      </c>
      <c r="H64" s="44">
        <v>21.25</v>
      </c>
      <c r="I64" s="44">
        <v>19.07</v>
      </c>
      <c r="J64" s="44">
        <v>17.38</v>
      </c>
      <c r="K64" s="44">
        <v>16.05</v>
      </c>
      <c r="L64" s="44">
        <v>14.96</v>
      </c>
      <c r="M64" s="44">
        <v>14.06</v>
      </c>
      <c r="N64" s="44">
        <v>13.28</v>
      </c>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row>
    <row r="65" spans="1:51" x14ac:dyDescent="0.2">
      <c r="A65" s="43">
        <v>54</v>
      </c>
      <c r="B65" s="44">
        <v>130.35</v>
      </c>
      <c r="C65" s="44">
        <v>66.760000000000005</v>
      </c>
      <c r="D65" s="44">
        <v>45.61</v>
      </c>
      <c r="E65" s="44">
        <v>35.06</v>
      </c>
      <c r="F65" s="44">
        <v>28.77</v>
      </c>
      <c r="G65" s="44">
        <v>24.59</v>
      </c>
      <c r="H65" s="44">
        <v>21.63</v>
      </c>
      <c r="I65" s="44">
        <v>19.420000000000002</v>
      </c>
      <c r="J65" s="44">
        <v>17.72</v>
      </c>
      <c r="K65" s="44">
        <v>16.36</v>
      </c>
      <c r="L65" s="44">
        <v>15.26</v>
      </c>
      <c r="M65" s="44">
        <v>14.32</v>
      </c>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row>
    <row r="66" spans="1:51" x14ac:dyDescent="0.2">
      <c r="A66" s="43">
        <v>55</v>
      </c>
      <c r="B66" s="44">
        <v>132.05000000000001</v>
      </c>
      <c r="C66" s="44">
        <v>67.7</v>
      </c>
      <c r="D66" s="44">
        <v>46.29</v>
      </c>
      <c r="E66" s="44">
        <v>35.619999999999997</v>
      </c>
      <c r="F66" s="44">
        <v>29.25</v>
      </c>
      <c r="G66" s="44">
        <v>25.03</v>
      </c>
      <c r="H66" s="44">
        <v>22.03</v>
      </c>
      <c r="I66" s="44">
        <v>19.79</v>
      </c>
      <c r="J66" s="44">
        <v>18.05</v>
      </c>
      <c r="K66" s="44">
        <v>16.68</v>
      </c>
      <c r="L66" s="44">
        <v>15.54</v>
      </c>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row>
    <row r="67" spans="1:51" x14ac:dyDescent="0.2">
      <c r="A67" s="43">
        <v>56</v>
      </c>
      <c r="B67" s="44">
        <v>133.80000000000001</v>
      </c>
      <c r="C67" s="44">
        <v>68.66</v>
      </c>
      <c r="D67" s="44">
        <v>46.99</v>
      </c>
      <c r="E67" s="44">
        <v>36.200000000000003</v>
      </c>
      <c r="F67" s="44">
        <v>29.75</v>
      </c>
      <c r="G67" s="44">
        <v>25.47</v>
      </c>
      <c r="H67" s="44">
        <v>22.42</v>
      </c>
      <c r="I67" s="44">
        <v>20.149999999999999</v>
      </c>
      <c r="J67" s="44">
        <v>18.39</v>
      </c>
      <c r="K67" s="44">
        <v>16.989999999999998</v>
      </c>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row>
    <row r="68" spans="1:51" x14ac:dyDescent="0.2">
      <c r="A68" s="43">
        <v>57</v>
      </c>
      <c r="B68" s="44">
        <v>135.58000000000001</v>
      </c>
      <c r="C68" s="44">
        <v>69.64</v>
      </c>
      <c r="D68" s="44">
        <v>47.71</v>
      </c>
      <c r="E68" s="44">
        <v>36.78</v>
      </c>
      <c r="F68" s="44">
        <v>30.24</v>
      </c>
      <c r="G68" s="44">
        <v>25.89</v>
      </c>
      <c r="H68" s="44">
        <v>22.8</v>
      </c>
      <c r="I68" s="44">
        <v>20.49</v>
      </c>
      <c r="J68" s="44">
        <v>18.73</v>
      </c>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row>
    <row r="69" spans="1:51" x14ac:dyDescent="0.2">
      <c r="A69" s="43">
        <v>58</v>
      </c>
      <c r="B69" s="44">
        <v>137.41999999999999</v>
      </c>
      <c r="C69" s="44">
        <v>70.650000000000006</v>
      </c>
      <c r="D69" s="44">
        <v>48.44</v>
      </c>
      <c r="E69" s="44">
        <v>37.35</v>
      </c>
      <c r="F69" s="44">
        <v>30.72</v>
      </c>
      <c r="G69" s="44">
        <v>26.31</v>
      </c>
      <c r="H69" s="44">
        <v>23.17</v>
      </c>
      <c r="I69" s="44">
        <v>20.88</v>
      </c>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row>
    <row r="70" spans="1:51" x14ac:dyDescent="0.2">
      <c r="A70" s="43">
        <v>59</v>
      </c>
      <c r="B70" s="44">
        <v>139.34</v>
      </c>
      <c r="C70" s="44">
        <v>71.680000000000007</v>
      </c>
      <c r="D70" s="44">
        <v>49.15</v>
      </c>
      <c r="E70" s="44">
        <v>37.909999999999997</v>
      </c>
      <c r="F70" s="44">
        <v>31.18</v>
      </c>
      <c r="G70" s="44">
        <v>26.7</v>
      </c>
      <c r="H70" s="44">
        <v>23.6</v>
      </c>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row>
    <row r="71" spans="1:51" x14ac:dyDescent="0.2">
      <c r="A71" s="43">
        <v>60</v>
      </c>
      <c r="B71" s="44">
        <v>141.29</v>
      </c>
      <c r="C71" s="44">
        <v>72.680000000000007</v>
      </c>
      <c r="D71" s="44">
        <v>49.84</v>
      </c>
      <c r="E71" s="44">
        <v>38.44</v>
      </c>
      <c r="F71" s="44">
        <v>31.62</v>
      </c>
      <c r="G71" s="44">
        <v>27.2</v>
      </c>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row>
    <row r="72" spans="1:51" x14ac:dyDescent="0.2">
      <c r="A72" s="43">
        <v>61</v>
      </c>
      <c r="B72" s="44">
        <v>143.32</v>
      </c>
      <c r="C72" s="44">
        <v>73.73</v>
      </c>
      <c r="D72" s="44">
        <v>50.57</v>
      </c>
      <c r="E72" s="44">
        <v>39.01</v>
      </c>
      <c r="F72" s="44">
        <v>32.21</v>
      </c>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row>
    <row r="73" spans="1:51" x14ac:dyDescent="0.2">
      <c r="A73" s="43">
        <v>62</v>
      </c>
      <c r="B73" s="44">
        <v>145.53</v>
      </c>
      <c r="C73" s="44">
        <v>74.88</v>
      </c>
      <c r="D73" s="44">
        <v>51.36</v>
      </c>
      <c r="E73" s="44">
        <v>39.729999999999997</v>
      </c>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row>
    <row r="74" spans="1:51" x14ac:dyDescent="0.2">
      <c r="A74" s="43">
        <v>63</v>
      </c>
      <c r="B74" s="44">
        <v>147.93</v>
      </c>
      <c r="C74" s="44">
        <v>76.12</v>
      </c>
      <c r="D74" s="44">
        <v>52.32</v>
      </c>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row>
    <row r="75" spans="1:51" x14ac:dyDescent="0.2">
      <c r="A75" s="43">
        <v>64</v>
      </c>
      <c r="B75" s="44">
        <v>150.51</v>
      </c>
      <c r="C75" s="44">
        <v>77.540000000000006</v>
      </c>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row>
    <row r="76" spans="1:51" x14ac:dyDescent="0.2">
      <c r="A76" s="43">
        <v>65</v>
      </c>
      <c r="B76" s="44">
        <v>153.32</v>
      </c>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row>
  </sheetData>
  <sheetProtection algorithmName="SHA-512" hashValue="uNmL6wgGo+7ZG1kcWrPmwvKVFqYZMGIrZoLb7UuuatqQRB6RYFrtEHy+mjwJpYtLLMO0wM/9eTa5e3iYqf0DQA==" saltValue="F6VrbaaWD+c0M2zMxCYIlA==" spinCount="100000" sheet="1" objects="1" scenarios="1"/>
  <conditionalFormatting sqref="A6:A21">
    <cfRule type="expression" dxfId="55" priority="1" stopIfTrue="1">
      <formula>MOD(ROW(),2)=0</formula>
    </cfRule>
    <cfRule type="expression" dxfId="54" priority="2" stopIfTrue="1">
      <formula>MOD(ROW(),2)&lt;&gt;0</formula>
    </cfRule>
  </conditionalFormatting>
  <conditionalFormatting sqref="A26:A76">
    <cfRule type="expression" dxfId="53" priority="5" stopIfTrue="1">
      <formula>MOD(ROW(),2)=0</formula>
    </cfRule>
    <cfRule type="expression" dxfId="52" priority="6" stopIfTrue="1">
      <formula>MOD(ROW(),2)&lt;&gt;0</formula>
    </cfRule>
  </conditionalFormatting>
  <conditionalFormatting sqref="B6:M21">
    <cfRule type="expression" dxfId="51" priority="3" stopIfTrue="1">
      <formula>MOD(ROW(),2)=0</formula>
    </cfRule>
    <cfRule type="expression" dxfId="50" priority="4" stopIfTrue="1">
      <formula>MOD(ROW(),2)&lt;&gt;0</formula>
    </cfRule>
  </conditionalFormatting>
  <conditionalFormatting sqref="B26:AY76">
    <cfRule type="expression" dxfId="49" priority="7" stopIfTrue="1">
      <formula>MOD(ROW(),2)=0</formula>
    </cfRule>
    <cfRule type="expression" dxfId="48" priority="8" stopIfTrue="1">
      <formula>MOD(ROW(),2)&lt;&gt;0</formula>
    </cfRule>
  </conditionalFormatting>
  <pageMargins left="0.7" right="0.7" top="0.75" bottom="0.75" header="0.3" footer="0.3"/>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40D41-91C2-4D4A-877A-56B4B0D65BD9}">
  <sheetPr codeName="Sheet63"/>
  <dimension ref="A1:AZ77"/>
  <sheetViews>
    <sheetView showGridLines="0" workbookViewId="0">
      <selection activeCell="A6" sqref="A6"/>
    </sheetView>
  </sheetViews>
  <sheetFormatPr defaultRowHeight="12.75" x14ac:dyDescent="0.2"/>
  <cols>
    <col min="1" max="1" width="31.85546875" customWidth="1"/>
    <col min="2" max="52" width="14.570312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x-717</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193</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341</v>
      </c>
      <c r="C10" s="47"/>
      <c r="D10" s="47"/>
      <c r="E10" s="47"/>
      <c r="F10" s="47"/>
      <c r="G10" s="47"/>
      <c r="H10" s="47"/>
      <c r="I10" s="47"/>
      <c r="J10" s="47"/>
      <c r="K10" s="47"/>
      <c r="L10" s="47"/>
      <c r="M10" s="47"/>
    </row>
    <row r="11" spans="1:13" x14ac:dyDescent="0.2">
      <c r="A11" s="40" t="s">
        <v>151</v>
      </c>
      <c r="B11" s="47" t="s">
        <v>165</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717</v>
      </c>
      <c r="C14" s="47"/>
      <c r="D14" s="47"/>
      <c r="E14" s="47"/>
      <c r="F14" s="47"/>
      <c r="G14" s="47"/>
      <c r="H14" s="47"/>
      <c r="I14" s="47"/>
      <c r="J14" s="47"/>
      <c r="K14" s="47"/>
      <c r="L14" s="47"/>
      <c r="M14" s="47"/>
    </row>
    <row r="15" spans="1:13" x14ac:dyDescent="0.2">
      <c r="A15" s="40" t="s">
        <v>365</v>
      </c>
      <c r="B15" s="47" t="s">
        <v>342</v>
      </c>
      <c r="C15" s="47"/>
      <c r="D15" s="47"/>
      <c r="E15" s="47"/>
      <c r="F15" s="47"/>
      <c r="G15" s="47"/>
      <c r="H15" s="47"/>
      <c r="I15" s="47"/>
      <c r="J15" s="47"/>
      <c r="K15" s="47"/>
      <c r="L15" s="47"/>
      <c r="M15" s="47"/>
    </row>
    <row r="16" spans="1:13" x14ac:dyDescent="0.2">
      <c r="A16" s="40" t="s">
        <v>156</v>
      </c>
      <c r="B16" s="47" t="s">
        <v>343</v>
      </c>
      <c r="C16" s="47"/>
      <c r="D16" s="47"/>
      <c r="E16" s="47"/>
      <c r="F16" s="47"/>
      <c r="G16" s="47"/>
      <c r="H16" s="47"/>
      <c r="I16" s="47"/>
      <c r="J16" s="47"/>
      <c r="K16" s="47"/>
      <c r="L16" s="47"/>
      <c r="M16" s="47"/>
    </row>
    <row r="17" spans="1:52" x14ac:dyDescent="0.2">
      <c r="A17" s="41" t="s">
        <v>366</v>
      </c>
      <c r="B17" s="47"/>
      <c r="C17" s="47"/>
      <c r="D17" s="47"/>
      <c r="E17" s="47"/>
      <c r="F17" s="47"/>
      <c r="G17" s="47"/>
      <c r="H17" s="47"/>
      <c r="I17" s="47"/>
      <c r="J17" s="47"/>
      <c r="K17" s="47"/>
      <c r="L17" s="47"/>
      <c r="M17" s="47"/>
    </row>
    <row r="18" spans="1:52" x14ac:dyDescent="0.2">
      <c r="A18" s="40" t="s">
        <v>158</v>
      </c>
      <c r="B18" s="48">
        <v>45195</v>
      </c>
      <c r="C18" s="48"/>
      <c r="D18" s="48"/>
      <c r="E18" s="48"/>
      <c r="F18" s="48"/>
      <c r="G18" s="48"/>
      <c r="H18" s="48"/>
      <c r="I18" s="48"/>
      <c r="J18" s="48"/>
      <c r="K18" s="48"/>
      <c r="L18" s="48"/>
      <c r="M18" s="48"/>
    </row>
    <row r="19" spans="1:52" x14ac:dyDescent="0.2">
      <c r="A19" s="40" t="s">
        <v>159</v>
      </c>
      <c r="B19" s="48">
        <v>45218</v>
      </c>
      <c r="C19" s="48"/>
      <c r="D19" s="48"/>
      <c r="E19" s="48"/>
      <c r="F19" s="48"/>
      <c r="G19" s="48"/>
      <c r="H19" s="48"/>
      <c r="I19" s="48"/>
      <c r="J19" s="48"/>
      <c r="K19" s="48"/>
      <c r="L19" s="48"/>
      <c r="M19" s="48"/>
    </row>
    <row r="20" spans="1:52" x14ac:dyDescent="0.2">
      <c r="A20" s="40" t="s">
        <v>160</v>
      </c>
      <c r="B20" s="47" t="s">
        <v>169</v>
      </c>
      <c r="C20" s="47"/>
      <c r="D20" s="47"/>
      <c r="E20" s="47"/>
      <c r="F20" s="47"/>
      <c r="G20" s="47"/>
      <c r="H20" s="47"/>
      <c r="I20" s="47"/>
      <c r="J20" s="47"/>
      <c r="K20" s="47"/>
      <c r="L20" s="47"/>
      <c r="M20" s="47"/>
    </row>
    <row r="21" spans="1:52" x14ac:dyDescent="0.2">
      <c r="A21" s="40" t="s">
        <v>367</v>
      </c>
      <c r="B21" s="47"/>
      <c r="C21" s="47"/>
      <c r="D21" s="47"/>
      <c r="E21" s="47"/>
      <c r="F21" s="47"/>
      <c r="G21" s="47"/>
      <c r="H21" s="47"/>
      <c r="I21" s="47"/>
      <c r="J21" s="47"/>
      <c r="K21" s="47"/>
      <c r="L21" s="47"/>
      <c r="M21" s="47"/>
    </row>
    <row r="23" spans="1:52" x14ac:dyDescent="0.2">
      <c r="A23" s="23" t="str">
        <f>HYPERLINK("#'Factor List'!A1", "Back to Factor List")</f>
        <v>Back to Factor List</v>
      </c>
      <c r="B23" s="23" t="str">
        <f>HYPERLINK("#'Assumptions'!A1", "Assumptions")</f>
        <v>Assumptions</v>
      </c>
    </row>
    <row r="26" spans="1:52" s="56" customFormat="1" ht="38.25" x14ac:dyDescent="0.2">
      <c r="A26" s="55" t="s">
        <v>368</v>
      </c>
      <c r="B26" s="55" t="s">
        <v>572</v>
      </c>
      <c r="C26" s="55" t="s">
        <v>573</v>
      </c>
      <c r="D26" s="55" t="s">
        <v>574</v>
      </c>
      <c r="E26" s="55" t="s">
        <v>575</v>
      </c>
      <c r="F26" s="55" t="s">
        <v>576</v>
      </c>
      <c r="G26" s="55" t="s">
        <v>577</v>
      </c>
      <c r="H26" s="55" t="s">
        <v>578</v>
      </c>
      <c r="I26" s="55" t="s">
        <v>579</v>
      </c>
      <c r="J26" s="55" t="s">
        <v>580</v>
      </c>
      <c r="K26" s="55" t="s">
        <v>581</v>
      </c>
      <c r="L26" s="55" t="s">
        <v>582</v>
      </c>
      <c r="M26" s="55" t="s">
        <v>583</v>
      </c>
      <c r="N26" s="55" t="s">
        <v>584</v>
      </c>
      <c r="O26" s="55" t="s">
        <v>585</v>
      </c>
      <c r="P26" s="55" t="s">
        <v>586</v>
      </c>
      <c r="Q26" s="55" t="s">
        <v>587</v>
      </c>
      <c r="R26" s="55" t="s">
        <v>588</v>
      </c>
      <c r="S26" s="55" t="s">
        <v>589</v>
      </c>
      <c r="T26" s="55" t="s">
        <v>590</v>
      </c>
      <c r="U26" s="55" t="s">
        <v>591</v>
      </c>
      <c r="V26" s="55" t="s">
        <v>592</v>
      </c>
      <c r="W26" s="55" t="s">
        <v>593</v>
      </c>
      <c r="X26" s="55" t="s">
        <v>594</v>
      </c>
      <c r="Y26" s="55" t="s">
        <v>595</v>
      </c>
      <c r="Z26" s="55" t="s">
        <v>596</v>
      </c>
      <c r="AA26" s="55" t="s">
        <v>597</v>
      </c>
      <c r="AB26" s="55" t="s">
        <v>598</v>
      </c>
      <c r="AC26" s="55" t="s">
        <v>599</v>
      </c>
      <c r="AD26" s="55" t="s">
        <v>600</v>
      </c>
      <c r="AE26" s="55" t="s">
        <v>601</v>
      </c>
      <c r="AF26" s="55" t="s">
        <v>602</v>
      </c>
      <c r="AG26" s="55" t="s">
        <v>603</v>
      </c>
      <c r="AH26" s="55" t="s">
        <v>604</v>
      </c>
      <c r="AI26" s="55" t="s">
        <v>605</v>
      </c>
      <c r="AJ26" s="55" t="s">
        <v>606</v>
      </c>
      <c r="AK26" s="55" t="s">
        <v>607</v>
      </c>
      <c r="AL26" s="55" t="s">
        <v>608</v>
      </c>
      <c r="AM26" s="55" t="s">
        <v>609</v>
      </c>
      <c r="AN26" s="55" t="s">
        <v>610</v>
      </c>
      <c r="AO26" s="55" t="s">
        <v>611</v>
      </c>
      <c r="AP26" s="55" t="s">
        <v>612</v>
      </c>
      <c r="AQ26" s="55" t="s">
        <v>613</v>
      </c>
      <c r="AR26" s="55" t="s">
        <v>614</v>
      </c>
      <c r="AS26" s="55" t="s">
        <v>615</v>
      </c>
      <c r="AT26" s="55" t="s">
        <v>616</v>
      </c>
      <c r="AU26" s="55" t="s">
        <v>617</v>
      </c>
      <c r="AV26" s="55" t="s">
        <v>618</v>
      </c>
      <c r="AW26" s="55" t="s">
        <v>619</v>
      </c>
      <c r="AX26" s="55" t="s">
        <v>620</v>
      </c>
      <c r="AY26" s="55" t="s">
        <v>621</v>
      </c>
      <c r="AZ26" s="55" t="s">
        <v>622</v>
      </c>
    </row>
    <row r="27" spans="1:52" x14ac:dyDescent="0.2">
      <c r="A27" s="43">
        <v>16</v>
      </c>
      <c r="B27" s="44">
        <v>74.27</v>
      </c>
      <c r="C27" s="44">
        <v>37.81</v>
      </c>
      <c r="D27" s="44">
        <v>25.67</v>
      </c>
      <c r="E27" s="44">
        <v>19.600000000000001</v>
      </c>
      <c r="F27" s="44">
        <v>15.96</v>
      </c>
      <c r="G27" s="44">
        <v>13.54</v>
      </c>
      <c r="H27" s="44">
        <v>11.81</v>
      </c>
      <c r="I27" s="44">
        <v>10.52</v>
      </c>
      <c r="J27" s="44">
        <v>9.52</v>
      </c>
      <c r="K27" s="44">
        <v>8.7100000000000009</v>
      </c>
      <c r="L27" s="44">
        <v>8.06</v>
      </c>
      <c r="M27" s="44">
        <v>7.52</v>
      </c>
      <c r="N27" s="44">
        <v>7.06</v>
      </c>
      <c r="O27" s="44">
        <v>6.66</v>
      </c>
      <c r="P27" s="44">
        <v>6.33</v>
      </c>
      <c r="Q27" s="44">
        <v>6.03</v>
      </c>
      <c r="R27" s="44">
        <v>5.77</v>
      </c>
      <c r="S27" s="44">
        <v>5.54</v>
      </c>
      <c r="T27" s="44">
        <v>5.34</v>
      </c>
      <c r="U27" s="44">
        <v>5.15</v>
      </c>
      <c r="V27" s="44">
        <v>4.99</v>
      </c>
      <c r="W27" s="44">
        <v>4.84</v>
      </c>
      <c r="X27" s="44">
        <v>4.71</v>
      </c>
      <c r="Y27" s="44">
        <v>4.58</v>
      </c>
      <c r="Z27" s="44">
        <v>4.47</v>
      </c>
      <c r="AA27" s="44">
        <v>4.37</v>
      </c>
      <c r="AB27" s="44">
        <v>4.2699999999999996</v>
      </c>
      <c r="AC27" s="44">
        <v>4.18</v>
      </c>
      <c r="AD27" s="44">
        <v>4.0999999999999996</v>
      </c>
      <c r="AE27" s="44">
        <v>4.03</v>
      </c>
      <c r="AF27" s="44">
        <v>3.96</v>
      </c>
      <c r="AG27" s="44">
        <v>3.89</v>
      </c>
      <c r="AH27" s="44">
        <v>3.83</v>
      </c>
      <c r="AI27" s="44">
        <v>3.78</v>
      </c>
      <c r="AJ27" s="44">
        <v>3.72</v>
      </c>
      <c r="AK27" s="44">
        <v>3.68</v>
      </c>
      <c r="AL27" s="44">
        <v>3.63</v>
      </c>
      <c r="AM27" s="44">
        <v>3.59</v>
      </c>
      <c r="AN27" s="44">
        <v>3.55</v>
      </c>
      <c r="AO27" s="44">
        <v>3.51</v>
      </c>
      <c r="AP27" s="44">
        <v>3.48</v>
      </c>
      <c r="AQ27" s="44">
        <v>3.45</v>
      </c>
      <c r="AR27" s="44">
        <v>3.42</v>
      </c>
      <c r="AS27" s="44">
        <v>3.39</v>
      </c>
      <c r="AT27" s="44">
        <v>3.36</v>
      </c>
      <c r="AU27" s="44">
        <v>3.34</v>
      </c>
      <c r="AV27" s="44">
        <v>3.32</v>
      </c>
      <c r="AW27" s="44">
        <v>3.3</v>
      </c>
      <c r="AX27" s="44">
        <v>3.28</v>
      </c>
      <c r="AY27" s="44">
        <v>3.26</v>
      </c>
      <c r="AZ27" s="44">
        <v>3.23</v>
      </c>
    </row>
    <row r="28" spans="1:52" x14ac:dyDescent="0.2">
      <c r="A28" s="43">
        <v>17</v>
      </c>
      <c r="B28" s="44">
        <v>75.34</v>
      </c>
      <c r="C28" s="44">
        <v>38.36</v>
      </c>
      <c r="D28" s="44">
        <v>26.04</v>
      </c>
      <c r="E28" s="44">
        <v>19.89</v>
      </c>
      <c r="F28" s="44">
        <v>16.190000000000001</v>
      </c>
      <c r="G28" s="44">
        <v>13.74</v>
      </c>
      <c r="H28" s="44">
        <v>11.99</v>
      </c>
      <c r="I28" s="44">
        <v>10.67</v>
      </c>
      <c r="J28" s="44">
        <v>9.65</v>
      </c>
      <c r="K28" s="44">
        <v>8.84</v>
      </c>
      <c r="L28" s="44">
        <v>8.18</v>
      </c>
      <c r="M28" s="44">
        <v>7.63</v>
      </c>
      <c r="N28" s="44">
        <v>7.16</v>
      </c>
      <c r="O28" s="44">
        <v>6.76</v>
      </c>
      <c r="P28" s="44">
        <v>6.42</v>
      </c>
      <c r="Q28" s="44">
        <v>6.12</v>
      </c>
      <c r="R28" s="44">
        <v>5.86</v>
      </c>
      <c r="S28" s="44">
        <v>5.62</v>
      </c>
      <c r="T28" s="44">
        <v>5.42</v>
      </c>
      <c r="U28" s="44">
        <v>5.23</v>
      </c>
      <c r="V28" s="44">
        <v>5.0599999999999996</v>
      </c>
      <c r="W28" s="44">
        <v>4.91</v>
      </c>
      <c r="X28" s="44">
        <v>4.78</v>
      </c>
      <c r="Y28" s="44">
        <v>4.6500000000000004</v>
      </c>
      <c r="Z28" s="44">
        <v>4.54</v>
      </c>
      <c r="AA28" s="44">
        <v>4.43</v>
      </c>
      <c r="AB28" s="44">
        <v>4.34</v>
      </c>
      <c r="AC28" s="44">
        <v>4.25</v>
      </c>
      <c r="AD28" s="44">
        <v>4.16</v>
      </c>
      <c r="AE28" s="44">
        <v>4.09</v>
      </c>
      <c r="AF28" s="44">
        <v>4.0199999999999996</v>
      </c>
      <c r="AG28" s="44">
        <v>3.95</v>
      </c>
      <c r="AH28" s="44">
        <v>3.89</v>
      </c>
      <c r="AI28" s="44">
        <v>3.84</v>
      </c>
      <c r="AJ28" s="44">
        <v>3.78</v>
      </c>
      <c r="AK28" s="44">
        <v>3.73</v>
      </c>
      <c r="AL28" s="44">
        <v>3.69</v>
      </c>
      <c r="AM28" s="44">
        <v>3.65</v>
      </c>
      <c r="AN28" s="44">
        <v>3.61</v>
      </c>
      <c r="AO28" s="44">
        <v>3.57</v>
      </c>
      <c r="AP28" s="44">
        <v>3.53</v>
      </c>
      <c r="AQ28" s="44">
        <v>3.5</v>
      </c>
      <c r="AR28" s="44">
        <v>3.47</v>
      </c>
      <c r="AS28" s="44">
        <v>3.45</v>
      </c>
      <c r="AT28" s="44">
        <v>3.42</v>
      </c>
      <c r="AU28" s="44">
        <v>3.4</v>
      </c>
      <c r="AV28" s="44">
        <v>3.37</v>
      </c>
      <c r="AW28" s="44">
        <v>3.35</v>
      </c>
      <c r="AX28" s="44">
        <v>3.33</v>
      </c>
      <c r="AY28" s="44">
        <v>3.32</v>
      </c>
      <c r="AZ28" s="44"/>
    </row>
    <row r="29" spans="1:52" x14ac:dyDescent="0.2">
      <c r="A29" s="43">
        <v>18</v>
      </c>
      <c r="B29" s="44">
        <v>76.44</v>
      </c>
      <c r="C29" s="44">
        <v>38.92</v>
      </c>
      <c r="D29" s="44">
        <v>26.42</v>
      </c>
      <c r="E29" s="44">
        <v>20.18</v>
      </c>
      <c r="F29" s="44">
        <v>16.43</v>
      </c>
      <c r="G29" s="44">
        <v>13.94</v>
      </c>
      <c r="H29" s="44">
        <v>12.16</v>
      </c>
      <c r="I29" s="44">
        <v>10.83</v>
      </c>
      <c r="J29" s="44">
        <v>9.8000000000000007</v>
      </c>
      <c r="K29" s="44">
        <v>8.9700000000000006</v>
      </c>
      <c r="L29" s="44">
        <v>8.3000000000000007</v>
      </c>
      <c r="M29" s="44">
        <v>7.74</v>
      </c>
      <c r="N29" s="44">
        <v>7.27</v>
      </c>
      <c r="O29" s="44">
        <v>6.86</v>
      </c>
      <c r="P29" s="44">
        <v>6.52</v>
      </c>
      <c r="Q29" s="44">
        <v>6.21</v>
      </c>
      <c r="R29" s="44">
        <v>5.94</v>
      </c>
      <c r="S29" s="44">
        <v>5.71</v>
      </c>
      <c r="T29" s="44">
        <v>5.5</v>
      </c>
      <c r="U29" s="44">
        <v>5.31</v>
      </c>
      <c r="V29" s="44">
        <v>5.14</v>
      </c>
      <c r="W29" s="44">
        <v>4.99</v>
      </c>
      <c r="X29" s="44">
        <v>4.8499999999999996</v>
      </c>
      <c r="Y29" s="44">
        <v>4.72</v>
      </c>
      <c r="Z29" s="44">
        <v>4.6100000000000003</v>
      </c>
      <c r="AA29" s="44">
        <v>4.5</v>
      </c>
      <c r="AB29" s="44">
        <v>4.4000000000000004</v>
      </c>
      <c r="AC29" s="44">
        <v>4.3099999999999996</v>
      </c>
      <c r="AD29" s="44">
        <v>4.2300000000000004</v>
      </c>
      <c r="AE29" s="44">
        <v>4.1500000000000004</v>
      </c>
      <c r="AF29" s="44">
        <v>4.08</v>
      </c>
      <c r="AG29" s="44">
        <v>4.01</v>
      </c>
      <c r="AH29" s="44">
        <v>3.95</v>
      </c>
      <c r="AI29" s="44">
        <v>3.89</v>
      </c>
      <c r="AJ29" s="44">
        <v>3.84</v>
      </c>
      <c r="AK29" s="44">
        <v>3.79</v>
      </c>
      <c r="AL29" s="44">
        <v>3.75</v>
      </c>
      <c r="AM29" s="44">
        <v>3.7</v>
      </c>
      <c r="AN29" s="44">
        <v>3.66</v>
      </c>
      <c r="AO29" s="44">
        <v>3.63</v>
      </c>
      <c r="AP29" s="44">
        <v>3.59</v>
      </c>
      <c r="AQ29" s="44">
        <v>3.56</v>
      </c>
      <c r="AR29" s="44">
        <v>3.53</v>
      </c>
      <c r="AS29" s="44">
        <v>3.5</v>
      </c>
      <c r="AT29" s="44">
        <v>3.48</v>
      </c>
      <c r="AU29" s="44">
        <v>3.45</v>
      </c>
      <c r="AV29" s="44">
        <v>3.43</v>
      </c>
      <c r="AW29" s="44">
        <v>3.41</v>
      </c>
      <c r="AX29" s="44">
        <v>3.39</v>
      </c>
      <c r="AY29" s="44"/>
      <c r="AZ29" s="44"/>
    </row>
    <row r="30" spans="1:52" x14ac:dyDescent="0.2">
      <c r="A30" s="43">
        <v>19</v>
      </c>
      <c r="B30" s="44">
        <v>77.55</v>
      </c>
      <c r="C30" s="44">
        <v>39.49</v>
      </c>
      <c r="D30" s="44">
        <v>26.81</v>
      </c>
      <c r="E30" s="44">
        <v>20.47</v>
      </c>
      <c r="F30" s="44">
        <v>16.670000000000002</v>
      </c>
      <c r="G30" s="44">
        <v>14.14</v>
      </c>
      <c r="H30" s="44">
        <v>12.34</v>
      </c>
      <c r="I30" s="44">
        <v>10.99</v>
      </c>
      <c r="J30" s="44">
        <v>9.94</v>
      </c>
      <c r="K30" s="44">
        <v>9.1</v>
      </c>
      <c r="L30" s="44">
        <v>8.42</v>
      </c>
      <c r="M30" s="44">
        <v>7.85</v>
      </c>
      <c r="N30" s="44">
        <v>7.37</v>
      </c>
      <c r="O30" s="44">
        <v>6.97</v>
      </c>
      <c r="P30" s="44">
        <v>6.61</v>
      </c>
      <c r="Q30" s="44">
        <v>6.3</v>
      </c>
      <c r="R30" s="44">
        <v>6.03</v>
      </c>
      <c r="S30" s="44">
        <v>5.79</v>
      </c>
      <c r="T30" s="44">
        <v>5.58</v>
      </c>
      <c r="U30" s="44">
        <v>5.39</v>
      </c>
      <c r="V30" s="44">
        <v>5.22</v>
      </c>
      <c r="W30" s="44">
        <v>5.0599999999999996</v>
      </c>
      <c r="X30" s="44">
        <v>4.92</v>
      </c>
      <c r="Y30" s="44">
        <v>4.79</v>
      </c>
      <c r="Z30" s="44">
        <v>4.67</v>
      </c>
      <c r="AA30" s="44">
        <v>4.57</v>
      </c>
      <c r="AB30" s="44">
        <v>4.47</v>
      </c>
      <c r="AC30" s="44">
        <v>4.38</v>
      </c>
      <c r="AD30" s="44">
        <v>4.29</v>
      </c>
      <c r="AE30" s="44">
        <v>4.21</v>
      </c>
      <c r="AF30" s="44">
        <v>4.1399999999999997</v>
      </c>
      <c r="AG30" s="44">
        <v>4.08</v>
      </c>
      <c r="AH30" s="44">
        <v>4.01</v>
      </c>
      <c r="AI30" s="44">
        <v>3.96</v>
      </c>
      <c r="AJ30" s="44">
        <v>3.9</v>
      </c>
      <c r="AK30" s="44">
        <v>3.85</v>
      </c>
      <c r="AL30" s="44">
        <v>3.81</v>
      </c>
      <c r="AM30" s="44">
        <v>3.76</v>
      </c>
      <c r="AN30" s="44">
        <v>3.72</v>
      </c>
      <c r="AO30" s="44">
        <v>3.69</v>
      </c>
      <c r="AP30" s="44">
        <v>3.65</v>
      </c>
      <c r="AQ30" s="44">
        <v>3.62</v>
      </c>
      <c r="AR30" s="44">
        <v>3.59</v>
      </c>
      <c r="AS30" s="44">
        <v>3.56</v>
      </c>
      <c r="AT30" s="44">
        <v>3.54</v>
      </c>
      <c r="AU30" s="44">
        <v>3.51</v>
      </c>
      <c r="AV30" s="44">
        <v>3.49</v>
      </c>
      <c r="AW30" s="44">
        <v>3.47</v>
      </c>
      <c r="AX30" s="44"/>
      <c r="AY30" s="44"/>
      <c r="AZ30" s="44"/>
    </row>
    <row r="31" spans="1:52" x14ac:dyDescent="0.2">
      <c r="A31" s="43">
        <v>20</v>
      </c>
      <c r="B31" s="44">
        <v>78.680000000000007</v>
      </c>
      <c r="C31" s="44">
        <v>40.06</v>
      </c>
      <c r="D31" s="44">
        <v>27.2</v>
      </c>
      <c r="E31" s="44">
        <v>20.77</v>
      </c>
      <c r="F31" s="44">
        <v>16.920000000000002</v>
      </c>
      <c r="G31" s="44">
        <v>14.35</v>
      </c>
      <c r="H31" s="44">
        <v>12.52</v>
      </c>
      <c r="I31" s="44">
        <v>11.15</v>
      </c>
      <c r="J31" s="44">
        <v>10.09</v>
      </c>
      <c r="K31" s="44">
        <v>9.24</v>
      </c>
      <c r="L31" s="44">
        <v>8.5500000000000007</v>
      </c>
      <c r="M31" s="44">
        <v>7.97</v>
      </c>
      <c r="N31" s="44">
        <v>7.48</v>
      </c>
      <c r="O31" s="44">
        <v>7.07</v>
      </c>
      <c r="P31" s="44">
        <v>6.71</v>
      </c>
      <c r="Q31" s="44">
        <v>6.4</v>
      </c>
      <c r="R31" s="44">
        <v>6.12</v>
      </c>
      <c r="S31" s="44">
        <v>5.88</v>
      </c>
      <c r="T31" s="44">
        <v>5.66</v>
      </c>
      <c r="U31" s="44">
        <v>5.47</v>
      </c>
      <c r="V31" s="44">
        <v>5.3</v>
      </c>
      <c r="W31" s="44">
        <v>5.14</v>
      </c>
      <c r="X31" s="44">
        <v>5</v>
      </c>
      <c r="Y31" s="44">
        <v>4.8600000000000003</v>
      </c>
      <c r="Z31" s="44">
        <v>4.75</v>
      </c>
      <c r="AA31" s="44">
        <v>4.6399999999999997</v>
      </c>
      <c r="AB31" s="44">
        <v>4.54</v>
      </c>
      <c r="AC31" s="44">
        <v>4.4400000000000004</v>
      </c>
      <c r="AD31" s="44">
        <v>4.3600000000000003</v>
      </c>
      <c r="AE31" s="44">
        <v>4.28</v>
      </c>
      <c r="AF31" s="44">
        <v>4.21</v>
      </c>
      <c r="AG31" s="44">
        <v>4.1399999999999997</v>
      </c>
      <c r="AH31" s="44">
        <v>4.08</v>
      </c>
      <c r="AI31" s="44">
        <v>4.0199999999999996</v>
      </c>
      <c r="AJ31" s="44">
        <v>3.96</v>
      </c>
      <c r="AK31" s="44">
        <v>3.91</v>
      </c>
      <c r="AL31" s="44">
        <v>3.87</v>
      </c>
      <c r="AM31" s="44">
        <v>3.83</v>
      </c>
      <c r="AN31" s="44">
        <v>3.79</v>
      </c>
      <c r="AO31" s="44">
        <v>3.75</v>
      </c>
      <c r="AP31" s="44">
        <v>3.71</v>
      </c>
      <c r="AQ31" s="44">
        <v>3.68</v>
      </c>
      <c r="AR31" s="44">
        <v>3.65</v>
      </c>
      <c r="AS31" s="44">
        <v>3.63</v>
      </c>
      <c r="AT31" s="44">
        <v>3.6</v>
      </c>
      <c r="AU31" s="44">
        <v>3.58</v>
      </c>
      <c r="AV31" s="44">
        <v>3.56</v>
      </c>
      <c r="AW31" s="44"/>
      <c r="AX31" s="44"/>
      <c r="AY31" s="44"/>
      <c r="AZ31" s="44"/>
    </row>
    <row r="32" spans="1:52" x14ac:dyDescent="0.2">
      <c r="A32" s="43">
        <v>21</v>
      </c>
      <c r="B32" s="44">
        <v>79.83</v>
      </c>
      <c r="C32" s="44">
        <v>40.65</v>
      </c>
      <c r="D32" s="44">
        <v>27.6</v>
      </c>
      <c r="E32" s="44">
        <v>21.07</v>
      </c>
      <c r="F32" s="44">
        <v>17.170000000000002</v>
      </c>
      <c r="G32" s="44">
        <v>14.56</v>
      </c>
      <c r="H32" s="44">
        <v>12.71</v>
      </c>
      <c r="I32" s="44">
        <v>11.32</v>
      </c>
      <c r="J32" s="44">
        <v>10.24</v>
      </c>
      <c r="K32" s="44">
        <v>9.3800000000000008</v>
      </c>
      <c r="L32" s="44">
        <v>8.67</v>
      </c>
      <c r="M32" s="44">
        <v>8.09</v>
      </c>
      <c r="N32" s="44">
        <v>7.6</v>
      </c>
      <c r="O32" s="44">
        <v>7.17</v>
      </c>
      <c r="P32" s="44">
        <v>6.81</v>
      </c>
      <c r="Q32" s="44">
        <v>6.49</v>
      </c>
      <c r="R32" s="44">
        <v>6.22</v>
      </c>
      <c r="S32" s="44">
        <v>5.97</v>
      </c>
      <c r="T32" s="44">
        <v>5.75</v>
      </c>
      <c r="U32" s="44">
        <v>5.55</v>
      </c>
      <c r="V32" s="44">
        <v>5.38</v>
      </c>
      <c r="W32" s="44">
        <v>5.22</v>
      </c>
      <c r="X32" s="44">
        <v>5.07</v>
      </c>
      <c r="Y32" s="44">
        <v>4.9400000000000004</v>
      </c>
      <c r="Z32" s="44">
        <v>4.82</v>
      </c>
      <c r="AA32" s="44">
        <v>4.71</v>
      </c>
      <c r="AB32" s="44">
        <v>4.6100000000000003</v>
      </c>
      <c r="AC32" s="44">
        <v>4.51</v>
      </c>
      <c r="AD32" s="44">
        <v>4.43</v>
      </c>
      <c r="AE32" s="44">
        <v>4.3499999999999996</v>
      </c>
      <c r="AF32" s="44">
        <v>4.2699999999999996</v>
      </c>
      <c r="AG32" s="44">
        <v>4.2</v>
      </c>
      <c r="AH32" s="44">
        <v>4.1399999999999997</v>
      </c>
      <c r="AI32" s="44">
        <v>4.08</v>
      </c>
      <c r="AJ32" s="44">
        <v>4.03</v>
      </c>
      <c r="AK32" s="44">
        <v>3.98</v>
      </c>
      <c r="AL32" s="44">
        <v>3.93</v>
      </c>
      <c r="AM32" s="44">
        <v>3.89</v>
      </c>
      <c r="AN32" s="44">
        <v>3.85</v>
      </c>
      <c r="AO32" s="44">
        <v>3.81</v>
      </c>
      <c r="AP32" s="44">
        <v>3.78</v>
      </c>
      <c r="AQ32" s="44">
        <v>3.75</v>
      </c>
      <c r="AR32" s="44">
        <v>3.72</v>
      </c>
      <c r="AS32" s="44">
        <v>3.69</v>
      </c>
      <c r="AT32" s="44">
        <v>3.66</v>
      </c>
      <c r="AU32" s="44">
        <v>3.64</v>
      </c>
      <c r="AV32" s="44"/>
      <c r="AW32" s="44"/>
      <c r="AX32" s="44"/>
      <c r="AY32" s="44"/>
      <c r="AZ32" s="44"/>
    </row>
    <row r="33" spans="1:52" x14ac:dyDescent="0.2">
      <c r="A33" s="43">
        <v>22</v>
      </c>
      <c r="B33" s="44">
        <v>80.98</v>
      </c>
      <c r="C33" s="44">
        <v>41.24</v>
      </c>
      <c r="D33" s="44">
        <v>28</v>
      </c>
      <c r="E33" s="44">
        <v>21.38</v>
      </c>
      <c r="F33" s="44">
        <v>17.420000000000002</v>
      </c>
      <c r="G33" s="44">
        <v>14.77</v>
      </c>
      <c r="H33" s="44">
        <v>12.89</v>
      </c>
      <c r="I33" s="44">
        <v>11.48</v>
      </c>
      <c r="J33" s="44">
        <v>10.39</v>
      </c>
      <c r="K33" s="44">
        <v>9.51</v>
      </c>
      <c r="L33" s="44">
        <v>8.8000000000000007</v>
      </c>
      <c r="M33" s="44">
        <v>8.2100000000000009</v>
      </c>
      <c r="N33" s="44">
        <v>7.71</v>
      </c>
      <c r="O33" s="44">
        <v>7.28</v>
      </c>
      <c r="P33" s="44">
        <v>6.91</v>
      </c>
      <c r="Q33" s="44">
        <v>6.59</v>
      </c>
      <c r="R33" s="44">
        <v>6.31</v>
      </c>
      <c r="S33" s="44">
        <v>6.06</v>
      </c>
      <c r="T33" s="44">
        <v>5.84</v>
      </c>
      <c r="U33" s="44">
        <v>5.64</v>
      </c>
      <c r="V33" s="44">
        <v>5.46</v>
      </c>
      <c r="W33" s="44">
        <v>5.29</v>
      </c>
      <c r="X33" s="44">
        <v>5.15</v>
      </c>
      <c r="Y33" s="44">
        <v>5.01</v>
      </c>
      <c r="Z33" s="44">
        <v>4.8899999999999997</v>
      </c>
      <c r="AA33" s="44">
        <v>4.78</v>
      </c>
      <c r="AB33" s="44">
        <v>4.68</v>
      </c>
      <c r="AC33" s="44">
        <v>4.58</v>
      </c>
      <c r="AD33" s="44">
        <v>4.49</v>
      </c>
      <c r="AE33" s="44">
        <v>4.41</v>
      </c>
      <c r="AF33" s="44">
        <v>4.34</v>
      </c>
      <c r="AG33" s="44">
        <v>4.2699999999999996</v>
      </c>
      <c r="AH33" s="44">
        <v>4.21</v>
      </c>
      <c r="AI33" s="44">
        <v>4.1500000000000004</v>
      </c>
      <c r="AJ33" s="44">
        <v>4.09</v>
      </c>
      <c r="AK33" s="44">
        <v>4.04</v>
      </c>
      <c r="AL33" s="44">
        <v>4</v>
      </c>
      <c r="AM33" s="44">
        <v>3.95</v>
      </c>
      <c r="AN33" s="44">
        <v>3.91</v>
      </c>
      <c r="AO33" s="44">
        <v>3.88</v>
      </c>
      <c r="AP33" s="44">
        <v>3.84</v>
      </c>
      <c r="AQ33" s="44">
        <v>3.81</v>
      </c>
      <c r="AR33" s="44">
        <v>3.78</v>
      </c>
      <c r="AS33" s="44">
        <v>3.76</v>
      </c>
      <c r="AT33" s="44">
        <v>3.73</v>
      </c>
      <c r="AU33" s="44"/>
      <c r="AV33" s="44"/>
      <c r="AW33" s="44"/>
      <c r="AX33" s="44"/>
      <c r="AY33" s="44"/>
      <c r="AZ33" s="44"/>
    </row>
    <row r="34" spans="1:52" x14ac:dyDescent="0.2">
      <c r="A34" s="43">
        <v>23</v>
      </c>
      <c r="B34" s="44">
        <v>82.15</v>
      </c>
      <c r="C34" s="44">
        <v>41.83</v>
      </c>
      <c r="D34" s="44">
        <v>28.4</v>
      </c>
      <c r="E34" s="44">
        <v>21.69</v>
      </c>
      <c r="F34" s="44">
        <v>17.670000000000002</v>
      </c>
      <c r="G34" s="44">
        <v>14.99</v>
      </c>
      <c r="H34" s="44">
        <v>13.08</v>
      </c>
      <c r="I34" s="44">
        <v>11.65</v>
      </c>
      <c r="J34" s="44">
        <v>10.54</v>
      </c>
      <c r="K34" s="44">
        <v>9.65</v>
      </c>
      <c r="L34" s="44">
        <v>8.93</v>
      </c>
      <c r="M34" s="44">
        <v>8.33</v>
      </c>
      <c r="N34" s="44">
        <v>7.82</v>
      </c>
      <c r="O34" s="44">
        <v>7.39</v>
      </c>
      <c r="P34" s="44">
        <v>7.01</v>
      </c>
      <c r="Q34" s="44">
        <v>6.69</v>
      </c>
      <c r="R34" s="44">
        <v>6.4</v>
      </c>
      <c r="S34" s="44">
        <v>6.15</v>
      </c>
      <c r="T34" s="44">
        <v>5.92</v>
      </c>
      <c r="U34" s="44">
        <v>5.72</v>
      </c>
      <c r="V34" s="44">
        <v>5.54</v>
      </c>
      <c r="W34" s="44">
        <v>5.37</v>
      </c>
      <c r="X34" s="44">
        <v>5.22</v>
      </c>
      <c r="Y34" s="44">
        <v>5.09</v>
      </c>
      <c r="Z34" s="44">
        <v>4.97</v>
      </c>
      <c r="AA34" s="44">
        <v>4.8499999999999996</v>
      </c>
      <c r="AB34" s="44">
        <v>4.75</v>
      </c>
      <c r="AC34" s="44">
        <v>4.6500000000000004</v>
      </c>
      <c r="AD34" s="44">
        <v>4.5599999999999996</v>
      </c>
      <c r="AE34" s="44">
        <v>4.4800000000000004</v>
      </c>
      <c r="AF34" s="44">
        <v>4.41</v>
      </c>
      <c r="AG34" s="44">
        <v>4.34</v>
      </c>
      <c r="AH34" s="44">
        <v>4.2699999999999996</v>
      </c>
      <c r="AI34" s="44">
        <v>4.22</v>
      </c>
      <c r="AJ34" s="44">
        <v>4.16</v>
      </c>
      <c r="AK34" s="44">
        <v>4.1100000000000003</v>
      </c>
      <c r="AL34" s="44">
        <v>4.0599999999999996</v>
      </c>
      <c r="AM34" s="44">
        <v>4.0199999999999996</v>
      </c>
      <c r="AN34" s="44">
        <v>3.98</v>
      </c>
      <c r="AO34" s="44">
        <v>3.94</v>
      </c>
      <c r="AP34" s="44">
        <v>3.91</v>
      </c>
      <c r="AQ34" s="44">
        <v>3.88</v>
      </c>
      <c r="AR34" s="44">
        <v>3.85</v>
      </c>
      <c r="AS34" s="44">
        <v>3.82</v>
      </c>
      <c r="AT34" s="44"/>
      <c r="AU34" s="44"/>
      <c r="AV34" s="44"/>
      <c r="AW34" s="44"/>
      <c r="AX34" s="44"/>
      <c r="AY34" s="44"/>
      <c r="AZ34" s="44"/>
    </row>
    <row r="35" spans="1:52" x14ac:dyDescent="0.2">
      <c r="A35" s="43">
        <v>24</v>
      </c>
      <c r="B35" s="44">
        <v>83.32</v>
      </c>
      <c r="C35" s="44">
        <v>42.43</v>
      </c>
      <c r="D35" s="44">
        <v>28.81</v>
      </c>
      <c r="E35" s="44">
        <v>22</v>
      </c>
      <c r="F35" s="44">
        <v>17.920000000000002</v>
      </c>
      <c r="G35" s="44">
        <v>15.2</v>
      </c>
      <c r="H35" s="44">
        <v>13.27</v>
      </c>
      <c r="I35" s="44">
        <v>11.82</v>
      </c>
      <c r="J35" s="44">
        <v>10.69</v>
      </c>
      <c r="K35" s="44">
        <v>9.7899999999999991</v>
      </c>
      <c r="L35" s="44">
        <v>9.06</v>
      </c>
      <c r="M35" s="44">
        <v>8.4499999999999993</v>
      </c>
      <c r="N35" s="44">
        <v>7.93</v>
      </c>
      <c r="O35" s="44">
        <v>7.5</v>
      </c>
      <c r="P35" s="44">
        <v>7.12</v>
      </c>
      <c r="Q35" s="44">
        <v>6.79</v>
      </c>
      <c r="R35" s="44">
        <v>6.5</v>
      </c>
      <c r="S35" s="44">
        <v>6.24</v>
      </c>
      <c r="T35" s="44">
        <v>6.01</v>
      </c>
      <c r="U35" s="44">
        <v>5.8</v>
      </c>
      <c r="V35" s="44">
        <v>5.62</v>
      </c>
      <c r="W35" s="44">
        <v>5.45</v>
      </c>
      <c r="X35" s="44">
        <v>5.3</v>
      </c>
      <c r="Y35" s="44">
        <v>5.17</v>
      </c>
      <c r="Z35" s="44">
        <v>5.04</v>
      </c>
      <c r="AA35" s="44">
        <v>4.93</v>
      </c>
      <c r="AB35" s="44">
        <v>4.82</v>
      </c>
      <c r="AC35" s="44">
        <v>4.72</v>
      </c>
      <c r="AD35" s="44">
        <v>4.63</v>
      </c>
      <c r="AE35" s="44">
        <v>4.55</v>
      </c>
      <c r="AF35" s="44">
        <v>4.4800000000000004</v>
      </c>
      <c r="AG35" s="44">
        <v>4.41</v>
      </c>
      <c r="AH35" s="44">
        <v>4.34</v>
      </c>
      <c r="AI35" s="44">
        <v>4.28</v>
      </c>
      <c r="AJ35" s="44">
        <v>4.2300000000000004</v>
      </c>
      <c r="AK35" s="44">
        <v>4.18</v>
      </c>
      <c r="AL35" s="44">
        <v>4.13</v>
      </c>
      <c r="AM35" s="44">
        <v>4.09</v>
      </c>
      <c r="AN35" s="44">
        <v>4.05</v>
      </c>
      <c r="AO35" s="44">
        <v>4.01</v>
      </c>
      <c r="AP35" s="44">
        <v>3.98</v>
      </c>
      <c r="AQ35" s="44">
        <v>3.95</v>
      </c>
      <c r="AR35" s="44">
        <v>3.92</v>
      </c>
      <c r="AS35" s="44"/>
      <c r="AT35" s="44"/>
      <c r="AU35" s="44"/>
      <c r="AV35" s="44"/>
      <c r="AW35" s="44"/>
      <c r="AX35" s="44"/>
      <c r="AY35" s="44"/>
      <c r="AZ35" s="44"/>
    </row>
    <row r="36" spans="1:52" x14ac:dyDescent="0.2">
      <c r="A36" s="43">
        <v>25</v>
      </c>
      <c r="B36" s="44">
        <v>84.5</v>
      </c>
      <c r="C36" s="44">
        <v>43.03</v>
      </c>
      <c r="D36" s="44">
        <v>29.22</v>
      </c>
      <c r="E36" s="44">
        <v>22.31</v>
      </c>
      <c r="F36" s="44">
        <v>18.18</v>
      </c>
      <c r="G36" s="44">
        <v>15.42</v>
      </c>
      <c r="H36" s="44">
        <v>13.46</v>
      </c>
      <c r="I36" s="44">
        <v>11.99</v>
      </c>
      <c r="J36" s="44">
        <v>10.84</v>
      </c>
      <c r="K36" s="44">
        <v>9.93</v>
      </c>
      <c r="L36" s="44">
        <v>9.19</v>
      </c>
      <c r="M36" s="44">
        <v>8.57</v>
      </c>
      <c r="N36" s="44">
        <v>8.0500000000000007</v>
      </c>
      <c r="O36" s="44">
        <v>7.6</v>
      </c>
      <c r="P36" s="44">
        <v>7.22</v>
      </c>
      <c r="Q36" s="44">
        <v>6.88</v>
      </c>
      <c r="R36" s="44">
        <v>6.59</v>
      </c>
      <c r="S36" s="44">
        <v>6.33</v>
      </c>
      <c r="T36" s="44">
        <v>6.1</v>
      </c>
      <c r="U36" s="44">
        <v>5.89</v>
      </c>
      <c r="V36" s="44">
        <v>5.7</v>
      </c>
      <c r="W36" s="44">
        <v>5.54</v>
      </c>
      <c r="X36" s="44">
        <v>5.38</v>
      </c>
      <c r="Y36" s="44">
        <v>5.24</v>
      </c>
      <c r="Z36" s="44">
        <v>5.12</v>
      </c>
      <c r="AA36" s="44">
        <v>5</v>
      </c>
      <c r="AB36" s="44">
        <v>4.8899999999999997</v>
      </c>
      <c r="AC36" s="44">
        <v>4.8</v>
      </c>
      <c r="AD36" s="44">
        <v>4.71</v>
      </c>
      <c r="AE36" s="44">
        <v>4.62</v>
      </c>
      <c r="AF36" s="44">
        <v>4.55</v>
      </c>
      <c r="AG36" s="44">
        <v>4.4800000000000004</v>
      </c>
      <c r="AH36" s="44">
        <v>4.41</v>
      </c>
      <c r="AI36" s="44">
        <v>4.3499999999999996</v>
      </c>
      <c r="AJ36" s="44">
        <v>4.3</v>
      </c>
      <c r="AK36" s="44">
        <v>4.25</v>
      </c>
      <c r="AL36" s="44">
        <v>4.2</v>
      </c>
      <c r="AM36" s="44">
        <v>4.16</v>
      </c>
      <c r="AN36" s="44">
        <v>4.12</v>
      </c>
      <c r="AO36" s="44">
        <v>4.08</v>
      </c>
      <c r="AP36" s="44">
        <v>4.05</v>
      </c>
      <c r="AQ36" s="44">
        <v>4.0199999999999996</v>
      </c>
      <c r="AR36" s="44"/>
      <c r="AS36" s="44"/>
      <c r="AT36" s="44"/>
      <c r="AU36" s="44"/>
      <c r="AV36" s="44"/>
      <c r="AW36" s="44"/>
      <c r="AX36" s="44"/>
      <c r="AY36" s="44"/>
      <c r="AZ36" s="44"/>
    </row>
    <row r="37" spans="1:52" x14ac:dyDescent="0.2">
      <c r="A37" s="43">
        <v>26</v>
      </c>
      <c r="B37" s="44">
        <v>85.7</v>
      </c>
      <c r="C37" s="44">
        <v>43.64</v>
      </c>
      <c r="D37" s="44">
        <v>29.63</v>
      </c>
      <c r="E37" s="44">
        <v>22.63</v>
      </c>
      <c r="F37" s="44">
        <v>18.440000000000001</v>
      </c>
      <c r="G37" s="44">
        <v>15.64</v>
      </c>
      <c r="H37" s="44">
        <v>13.65</v>
      </c>
      <c r="I37" s="44">
        <v>12.16</v>
      </c>
      <c r="J37" s="44">
        <v>11</v>
      </c>
      <c r="K37" s="44">
        <v>10.08</v>
      </c>
      <c r="L37" s="44">
        <v>9.32</v>
      </c>
      <c r="M37" s="44">
        <v>8.6999999999999993</v>
      </c>
      <c r="N37" s="44">
        <v>8.17</v>
      </c>
      <c r="O37" s="44">
        <v>7.72</v>
      </c>
      <c r="P37" s="44">
        <v>7.33</v>
      </c>
      <c r="Q37" s="44">
        <v>6.99</v>
      </c>
      <c r="R37" s="44">
        <v>6.69</v>
      </c>
      <c r="S37" s="44">
        <v>6.42</v>
      </c>
      <c r="T37" s="44">
        <v>6.19</v>
      </c>
      <c r="U37" s="44">
        <v>5.98</v>
      </c>
      <c r="V37" s="44">
        <v>5.79</v>
      </c>
      <c r="W37" s="44">
        <v>5.62</v>
      </c>
      <c r="X37" s="44">
        <v>5.46</v>
      </c>
      <c r="Y37" s="44">
        <v>5.32</v>
      </c>
      <c r="Z37" s="44">
        <v>5.19</v>
      </c>
      <c r="AA37" s="44">
        <v>5.08</v>
      </c>
      <c r="AB37" s="44">
        <v>4.97</v>
      </c>
      <c r="AC37" s="44">
        <v>4.87</v>
      </c>
      <c r="AD37" s="44">
        <v>4.78</v>
      </c>
      <c r="AE37" s="44">
        <v>4.7</v>
      </c>
      <c r="AF37" s="44">
        <v>4.62</v>
      </c>
      <c r="AG37" s="44">
        <v>4.55</v>
      </c>
      <c r="AH37" s="44">
        <v>4.49</v>
      </c>
      <c r="AI37" s="44">
        <v>4.43</v>
      </c>
      <c r="AJ37" s="44">
        <v>4.37</v>
      </c>
      <c r="AK37" s="44">
        <v>4.32</v>
      </c>
      <c r="AL37" s="44">
        <v>4.28</v>
      </c>
      <c r="AM37" s="44">
        <v>4.2300000000000004</v>
      </c>
      <c r="AN37" s="44">
        <v>4.1900000000000004</v>
      </c>
      <c r="AO37" s="44">
        <v>4.16</v>
      </c>
      <c r="AP37" s="44">
        <v>4.12</v>
      </c>
      <c r="AQ37" s="44"/>
      <c r="AR37" s="44"/>
      <c r="AS37" s="44"/>
      <c r="AT37" s="44"/>
      <c r="AU37" s="44"/>
      <c r="AV37" s="44"/>
      <c r="AW37" s="44"/>
      <c r="AX37" s="44"/>
      <c r="AY37" s="44"/>
      <c r="AZ37" s="44"/>
    </row>
    <row r="38" spans="1:52" x14ac:dyDescent="0.2">
      <c r="A38" s="43">
        <v>27</v>
      </c>
      <c r="B38" s="44">
        <v>86.91</v>
      </c>
      <c r="C38" s="44">
        <v>44.26</v>
      </c>
      <c r="D38" s="44">
        <v>30.05</v>
      </c>
      <c r="E38" s="44">
        <v>22.95</v>
      </c>
      <c r="F38" s="44">
        <v>18.7</v>
      </c>
      <c r="G38" s="44">
        <v>15.86</v>
      </c>
      <c r="H38" s="44">
        <v>13.84</v>
      </c>
      <c r="I38" s="44">
        <v>12.33</v>
      </c>
      <c r="J38" s="44">
        <v>11.16</v>
      </c>
      <c r="K38" s="44">
        <v>10.220000000000001</v>
      </c>
      <c r="L38" s="44">
        <v>9.4600000000000009</v>
      </c>
      <c r="M38" s="44">
        <v>8.82</v>
      </c>
      <c r="N38" s="44">
        <v>8.2799999999999994</v>
      </c>
      <c r="O38" s="44">
        <v>7.83</v>
      </c>
      <c r="P38" s="44">
        <v>7.43</v>
      </c>
      <c r="Q38" s="44">
        <v>7.09</v>
      </c>
      <c r="R38" s="44">
        <v>6.79</v>
      </c>
      <c r="S38" s="44">
        <v>6.52</v>
      </c>
      <c r="T38" s="44">
        <v>6.28</v>
      </c>
      <c r="U38" s="44">
        <v>6.07</v>
      </c>
      <c r="V38" s="44">
        <v>5.87</v>
      </c>
      <c r="W38" s="44">
        <v>5.7</v>
      </c>
      <c r="X38" s="44">
        <v>5.55</v>
      </c>
      <c r="Y38" s="44">
        <v>5.4</v>
      </c>
      <c r="Z38" s="44">
        <v>5.27</v>
      </c>
      <c r="AA38" s="44">
        <v>5.16</v>
      </c>
      <c r="AB38" s="44">
        <v>5.05</v>
      </c>
      <c r="AC38" s="44">
        <v>4.95</v>
      </c>
      <c r="AD38" s="44">
        <v>4.8600000000000003</v>
      </c>
      <c r="AE38" s="44">
        <v>4.7699999999999996</v>
      </c>
      <c r="AF38" s="44">
        <v>4.7</v>
      </c>
      <c r="AG38" s="44">
        <v>4.63</v>
      </c>
      <c r="AH38" s="44">
        <v>4.5599999999999996</v>
      </c>
      <c r="AI38" s="44">
        <v>4.5</v>
      </c>
      <c r="AJ38" s="44">
        <v>4.45</v>
      </c>
      <c r="AK38" s="44">
        <v>4.4000000000000004</v>
      </c>
      <c r="AL38" s="44">
        <v>4.3499999999999996</v>
      </c>
      <c r="AM38" s="44">
        <v>4.3099999999999996</v>
      </c>
      <c r="AN38" s="44">
        <v>4.2699999999999996</v>
      </c>
      <c r="AO38" s="44">
        <v>4.2300000000000004</v>
      </c>
      <c r="AP38" s="44"/>
      <c r="AQ38" s="44"/>
      <c r="AR38" s="44"/>
      <c r="AS38" s="44"/>
      <c r="AT38" s="44"/>
      <c r="AU38" s="44"/>
      <c r="AV38" s="44"/>
      <c r="AW38" s="44"/>
      <c r="AX38" s="44"/>
      <c r="AY38" s="44"/>
      <c r="AZ38" s="44"/>
    </row>
    <row r="39" spans="1:52" x14ac:dyDescent="0.2">
      <c r="A39" s="43">
        <v>28</v>
      </c>
      <c r="B39" s="44">
        <v>88.12</v>
      </c>
      <c r="C39" s="44">
        <v>44.88</v>
      </c>
      <c r="D39" s="44">
        <v>30.47</v>
      </c>
      <c r="E39" s="44">
        <v>23.28</v>
      </c>
      <c r="F39" s="44">
        <v>18.96</v>
      </c>
      <c r="G39" s="44">
        <v>16.09</v>
      </c>
      <c r="H39" s="44">
        <v>14.04</v>
      </c>
      <c r="I39" s="44">
        <v>12.51</v>
      </c>
      <c r="J39" s="44">
        <v>11.32</v>
      </c>
      <c r="K39" s="44">
        <v>10.37</v>
      </c>
      <c r="L39" s="44">
        <v>9.59</v>
      </c>
      <c r="M39" s="44">
        <v>8.9499999999999993</v>
      </c>
      <c r="N39" s="44">
        <v>8.4</v>
      </c>
      <c r="O39" s="44">
        <v>7.94</v>
      </c>
      <c r="P39" s="44">
        <v>7.54</v>
      </c>
      <c r="Q39" s="44">
        <v>7.19</v>
      </c>
      <c r="R39" s="44">
        <v>6.88</v>
      </c>
      <c r="S39" s="44">
        <v>6.61</v>
      </c>
      <c r="T39" s="44">
        <v>6.37</v>
      </c>
      <c r="U39" s="44">
        <v>6.16</v>
      </c>
      <c r="V39" s="44">
        <v>5.96</v>
      </c>
      <c r="W39" s="44">
        <v>5.79</v>
      </c>
      <c r="X39" s="44">
        <v>5.63</v>
      </c>
      <c r="Y39" s="44">
        <v>5.49</v>
      </c>
      <c r="Z39" s="44">
        <v>5.35</v>
      </c>
      <c r="AA39" s="44">
        <v>5.24</v>
      </c>
      <c r="AB39" s="44">
        <v>5.13</v>
      </c>
      <c r="AC39" s="44">
        <v>5.03</v>
      </c>
      <c r="AD39" s="44">
        <v>4.9400000000000004</v>
      </c>
      <c r="AE39" s="44">
        <v>4.8499999999999996</v>
      </c>
      <c r="AF39" s="44">
        <v>4.78</v>
      </c>
      <c r="AG39" s="44">
        <v>4.7</v>
      </c>
      <c r="AH39" s="44">
        <v>4.6399999999999997</v>
      </c>
      <c r="AI39" s="44">
        <v>4.58</v>
      </c>
      <c r="AJ39" s="44">
        <v>4.53</v>
      </c>
      <c r="AK39" s="44">
        <v>4.4800000000000004</v>
      </c>
      <c r="AL39" s="44">
        <v>4.43</v>
      </c>
      <c r="AM39" s="44">
        <v>4.3899999999999997</v>
      </c>
      <c r="AN39" s="44">
        <v>4.3499999999999996</v>
      </c>
      <c r="AO39" s="44"/>
      <c r="AP39" s="44"/>
      <c r="AQ39" s="44"/>
      <c r="AR39" s="44"/>
      <c r="AS39" s="44"/>
      <c r="AT39" s="44"/>
      <c r="AU39" s="44"/>
      <c r="AV39" s="44"/>
      <c r="AW39" s="44"/>
      <c r="AX39" s="44"/>
      <c r="AY39" s="44"/>
      <c r="AZ39" s="44"/>
    </row>
    <row r="40" spans="1:52" x14ac:dyDescent="0.2">
      <c r="A40" s="43">
        <v>29</v>
      </c>
      <c r="B40" s="44">
        <v>89.36</v>
      </c>
      <c r="C40" s="44">
        <v>45.51</v>
      </c>
      <c r="D40" s="44">
        <v>30.9</v>
      </c>
      <c r="E40" s="44">
        <v>23.61</v>
      </c>
      <c r="F40" s="44">
        <v>19.23</v>
      </c>
      <c r="G40" s="44">
        <v>16.32</v>
      </c>
      <c r="H40" s="44">
        <v>14.24</v>
      </c>
      <c r="I40" s="44">
        <v>12.69</v>
      </c>
      <c r="J40" s="44">
        <v>11.48</v>
      </c>
      <c r="K40" s="44">
        <v>10.52</v>
      </c>
      <c r="L40" s="44">
        <v>9.73</v>
      </c>
      <c r="M40" s="44">
        <v>9.08</v>
      </c>
      <c r="N40" s="44">
        <v>8.5299999999999994</v>
      </c>
      <c r="O40" s="44">
        <v>8.06</v>
      </c>
      <c r="P40" s="44">
        <v>7.65</v>
      </c>
      <c r="Q40" s="44">
        <v>7.3</v>
      </c>
      <c r="R40" s="44">
        <v>6.99</v>
      </c>
      <c r="S40" s="44">
        <v>6.71</v>
      </c>
      <c r="T40" s="44">
        <v>6.47</v>
      </c>
      <c r="U40" s="44">
        <v>6.25</v>
      </c>
      <c r="V40" s="44">
        <v>6.05</v>
      </c>
      <c r="W40" s="44">
        <v>5.88</v>
      </c>
      <c r="X40" s="44">
        <v>5.72</v>
      </c>
      <c r="Y40" s="44">
        <v>5.57</v>
      </c>
      <c r="Z40" s="44">
        <v>5.44</v>
      </c>
      <c r="AA40" s="44">
        <v>5.32</v>
      </c>
      <c r="AB40" s="44">
        <v>5.21</v>
      </c>
      <c r="AC40" s="44">
        <v>5.1100000000000003</v>
      </c>
      <c r="AD40" s="44">
        <v>5.0199999999999996</v>
      </c>
      <c r="AE40" s="44">
        <v>4.93</v>
      </c>
      <c r="AF40" s="44">
        <v>4.8600000000000003</v>
      </c>
      <c r="AG40" s="44">
        <v>4.79</v>
      </c>
      <c r="AH40" s="44">
        <v>4.72</v>
      </c>
      <c r="AI40" s="44">
        <v>4.66</v>
      </c>
      <c r="AJ40" s="44">
        <v>4.6100000000000003</v>
      </c>
      <c r="AK40" s="44">
        <v>4.5599999999999996</v>
      </c>
      <c r="AL40" s="44">
        <v>4.51</v>
      </c>
      <c r="AM40" s="44">
        <v>4.47</v>
      </c>
      <c r="AN40" s="44"/>
      <c r="AO40" s="44"/>
      <c r="AP40" s="44"/>
      <c r="AQ40" s="44"/>
      <c r="AR40" s="44"/>
      <c r="AS40" s="44"/>
      <c r="AT40" s="44"/>
      <c r="AU40" s="44"/>
      <c r="AV40" s="44"/>
      <c r="AW40" s="44"/>
      <c r="AX40" s="44"/>
      <c r="AY40" s="44"/>
      <c r="AZ40" s="44"/>
    </row>
    <row r="41" spans="1:52" x14ac:dyDescent="0.2">
      <c r="A41" s="43">
        <v>30</v>
      </c>
      <c r="B41" s="44">
        <v>90.61</v>
      </c>
      <c r="C41" s="44">
        <v>46.15</v>
      </c>
      <c r="D41" s="44">
        <v>31.34</v>
      </c>
      <c r="E41" s="44">
        <v>23.94</v>
      </c>
      <c r="F41" s="44">
        <v>19.5</v>
      </c>
      <c r="G41" s="44">
        <v>16.55</v>
      </c>
      <c r="H41" s="44">
        <v>14.44</v>
      </c>
      <c r="I41" s="44">
        <v>12.87</v>
      </c>
      <c r="J41" s="44">
        <v>11.64</v>
      </c>
      <c r="K41" s="44">
        <v>10.67</v>
      </c>
      <c r="L41" s="44">
        <v>9.8699999999999992</v>
      </c>
      <c r="M41" s="44">
        <v>9.2100000000000009</v>
      </c>
      <c r="N41" s="44">
        <v>8.65</v>
      </c>
      <c r="O41" s="44">
        <v>8.17</v>
      </c>
      <c r="P41" s="44">
        <v>7.76</v>
      </c>
      <c r="Q41" s="44">
        <v>7.4</v>
      </c>
      <c r="R41" s="44">
        <v>7.09</v>
      </c>
      <c r="S41" s="44">
        <v>6.81</v>
      </c>
      <c r="T41" s="44">
        <v>6.56</v>
      </c>
      <c r="U41" s="44">
        <v>6.34</v>
      </c>
      <c r="V41" s="44">
        <v>6.14</v>
      </c>
      <c r="W41" s="44">
        <v>5.96</v>
      </c>
      <c r="X41" s="44">
        <v>5.8</v>
      </c>
      <c r="Y41" s="44">
        <v>5.66</v>
      </c>
      <c r="Z41" s="44">
        <v>5.52</v>
      </c>
      <c r="AA41" s="44">
        <v>5.4</v>
      </c>
      <c r="AB41" s="44">
        <v>5.29</v>
      </c>
      <c r="AC41" s="44">
        <v>5.19</v>
      </c>
      <c r="AD41" s="44">
        <v>5.0999999999999996</v>
      </c>
      <c r="AE41" s="44">
        <v>5.0199999999999996</v>
      </c>
      <c r="AF41" s="44">
        <v>4.9400000000000004</v>
      </c>
      <c r="AG41" s="44">
        <v>4.87</v>
      </c>
      <c r="AH41" s="44">
        <v>4.8099999999999996</v>
      </c>
      <c r="AI41" s="44">
        <v>4.75</v>
      </c>
      <c r="AJ41" s="44">
        <v>4.6900000000000004</v>
      </c>
      <c r="AK41" s="44">
        <v>4.6399999999999997</v>
      </c>
      <c r="AL41" s="44">
        <v>4.59</v>
      </c>
      <c r="AM41" s="44"/>
      <c r="AN41" s="44"/>
      <c r="AO41" s="44"/>
      <c r="AP41" s="44"/>
      <c r="AQ41" s="44"/>
      <c r="AR41" s="44"/>
      <c r="AS41" s="44"/>
      <c r="AT41" s="44"/>
      <c r="AU41" s="44"/>
      <c r="AV41" s="44"/>
      <c r="AW41" s="44"/>
      <c r="AX41" s="44"/>
      <c r="AY41" s="44"/>
      <c r="AZ41" s="44"/>
    </row>
    <row r="42" spans="1:52" x14ac:dyDescent="0.2">
      <c r="A42" s="43">
        <v>31</v>
      </c>
      <c r="B42" s="44">
        <v>91.87</v>
      </c>
      <c r="C42" s="44">
        <v>46.8</v>
      </c>
      <c r="D42" s="44">
        <v>31.78</v>
      </c>
      <c r="E42" s="44">
        <v>24.28</v>
      </c>
      <c r="F42" s="44">
        <v>19.78</v>
      </c>
      <c r="G42" s="44">
        <v>16.78</v>
      </c>
      <c r="H42" s="44">
        <v>14.65</v>
      </c>
      <c r="I42" s="44">
        <v>13.05</v>
      </c>
      <c r="J42" s="44">
        <v>11.81</v>
      </c>
      <c r="K42" s="44">
        <v>10.82</v>
      </c>
      <c r="L42" s="44">
        <v>10.01</v>
      </c>
      <c r="M42" s="44">
        <v>9.34</v>
      </c>
      <c r="N42" s="44">
        <v>8.77</v>
      </c>
      <c r="O42" s="44">
        <v>8.2899999999999991</v>
      </c>
      <c r="P42" s="44">
        <v>7.87</v>
      </c>
      <c r="Q42" s="44">
        <v>7.51</v>
      </c>
      <c r="R42" s="44">
        <v>7.19</v>
      </c>
      <c r="S42" s="44">
        <v>6.91</v>
      </c>
      <c r="T42" s="44">
        <v>6.66</v>
      </c>
      <c r="U42" s="44">
        <v>6.44</v>
      </c>
      <c r="V42" s="44">
        <v>6.24</v>
      </c>
      <c r="W42" s="44">
        <v>6.06</v>
      </c>
      <c r="X42" s="44">
        <v>5.89</v>
      </c>
      <c r="Y42" s="44">
        <v>5.75</v>
      </c>
      <c r="Z42" s="44">
        <v>5.61</v>
      </c>
      <c r="AA42" s="44">
        <v>5.49</v>
      </c>
      <c r="AB42" s="44">
        <v>5.38</v>
      </c>
      <c r="AC42" s="44">
        <v>5.28</v>
      </c>
      <c r="AD42" s="44">
        <v>5.19</v>
      </c>
      <c r="AE42" s="44">
        <v>5.0999999999999996</v>
      </c>
      <c r="AF42" s="44">
        <v>5.03</v>
      </c>
      <c r="AG42" s="44">
        <v>4.96</v>
      </c>
      <c r="AH42" s="44">
        <v>4.8899999999999997</v>
      </c>
      <c r="AI42" s="44">
        <v>4.83</v>
      </c>
      <c r="AJ42" s="44">
        <v>4.78</v>
      </c>
      <c r="AK42" s="44">
        <v>4.7300000000000004</v>
      </c>
      <c r="AL42" s="44"/>
      <c r="AM42" s="44"/>
      <c r="AN42" s="44"/>
      <c r="AO42" s="44"/>
      <c r="AP42" s="44"/>
      <c r="AQ42" s="44"/>
      <c r="AR42" s="44"/>
      <c r="AS42" s="44"/>
      <c r="AT42" s="44"/>
      <c r="AU42" s="44"/>
      <c r="AV42" s="44"/>
      <c r="AW42" s="44"/>
      <c r="AX42" s="44"/>
      <c r="AY42" s="44"/>
      <c r="AZ42" s="44"/>
    </row>
    <row r="43" spans="1:52" x14ac:dyDescent="0.2">
      <c r="A43" s="43">
        <v>32</v>
      </c>
      <c r="B43" s="44">
        <v>93.15</v>
      </c>
      <c r="C43" s="44">
        <v>47.45</v>
      </c>
      <c r="D43" s="44">
        <v>32.22</v>
      </c>
      <c r="E43" s="44">
        <v>24.62</v>
      </c>
      <c r="F43" s="44">
        <v>20.059999999999999</v>
      </c>
      <c r="G43" s="44">
        <v>17.02</v>
      </c>
      <c r="H43" s="44">
        <v>14.86</v>
      </c>
      <c r="I43" s="44">
        <v>13.24</v>
      </c>
      <c r="J43" s="44">
        <v>11.98</v>
      </c>
      <c r="K43" s="44">
        <v>10.97</v>
      </c>
      <c r="L43" s="44">
        <v>10.16</v>
      </c>
      <c r="M43" s="44">
        <v>9.4700000000000006</v>
      </c>
      <c r="N43" s="44">
        <v>8.9</v>
      </c>
      <c r="O43" s="44">
        <v>8.41</v>
      </c>
      <c r="P43" s="44">
        <v>7.99</v>
      </c>
      <c r="Q43" s="44">
        <v>7.62</v>
      </c>
      <c r="R43" s="44">
        <v>7.3</v>
      </c>
      <c r="S43" s="44">
        <v>7.01</v>
      </c>
      <c r="T43" s="44">
        <v>6.76</v>
      </c>
      <c r="U43" s="44">
        <v>6.53</v>
      </c>
      <c r="V43" s="44">
        <v>6.33</v>
      </c>
      <c r="W43" s="44">
        <v>6.15</v>
      </c>
      <c r="X43" s="44">
        <v>5.99</v>
      </c>
      <c r="Y43" s="44">
        <v>5.84</v>
      </c>
      <c r="Z43" s="44">
        <v>5.7</v>
      </c>
      <c r="AA43" s="44">
        <v>5.58</v>
      </c>
      <c r="AB43" s="44">
        <v>5.47</v>
      </c>
      <c r="AC43" s="44">
        <v>5.37</v>
      </c>
      <c r="AD43" s="44">
        <v>5.28</v>
      </c>
      <c r="AE43" s="44">
        <v>5.19</v>
      </c>
      <c r="AF43" s="44">
        <v>5.12</v>
      </c>
      <c r="AG43" s="44">
        <v>5.05</v>
      </c>
      <c r="AH43" s="44">
        <v>4.9800000000000004</v>
      </c>
      <c r="AI43" s="44">
        <v>4.92</v>
      </c>
      <c r="AJ43" s="44">
        <v>4.87</v>
      </c>
      <c r="AK43" s="44"/>
      <c r="AL43" s="44"/>
      <c r="AM43" s="44"/>
      <c r="AN43" s="44"/>
      <c r="AO43" s="44"/>
      <c r="AP43" s="44"/>
      <c r="AQ43" s="44"/>
      <c r="AR43" s="44"/>
      <c r="AS43" s="44"/>
      <c r="AT43" s="44"/>
      <c r="AU43" s="44"/>
      <c r="AV43" s="44"/>
      <c r="AW43" s="44"/>
      <c r="AX43" s="44"/>
      <c r="AY43" s="44"/>
      <c r="AZ43" s="44"/>
    </row>
    <row r="44" spans="1:52" x14ac:dyDescent="0.2">
      <c r="A44" s="43">
        <v>33</v>
      </c>
      <c r="B44" s="44">
        <v>94.44</v>
      </c>
      <c r="C44" s="44">
        <v>48.1</v>
      </c>
      <c r="D44" s="44">
        <v>32.67</v>
      </c>
      <c r="E44" s="44">
        <v>24.96</v>
      </c>
      <c r="F44" s="44">
        <v>20.34</v>
      </c>
      <c r="G44" s="44">
        <v>17.260000000000002</v>
      </c>
      <c r="H44" s="44">
        <v>15.06</v>
      </c>
      <c r="I44" s="44">
        <v>13.42</v>
      </c>
      <c r="J44" s="44">
        <v>12.15</v>
      </c>
      <c r="K44" s="44">
        <v>11.13</v>
      </c>
      <c r="L44" s="44">
        <v>10.3</v>
      </c>
      <c r="M44" s="44">
        <v>9.61</v>
      </c>
      <c r="N44" s="44">
        <v>9.0299999999999994</v>
      </c>
      <c r="O44" s="44">
        <v>8.5299999999999994</v>
      </c>
      <c r="P44" s="44">
        <v>8.11</v>
      </c>
      <c r="Q44" s="44">
        <v>7.73</v>
      </c>
      <c r="R44" s="44">
        <v>7.41</v>
      </c>
      <c r="S44" s="44">
        <v>7.12</v>
      </c>
      <c r="T44" s="44">
        <v>6.86</v>
      </c>
      <c r="U44" s="44">
        <v>6.63</v>
      </c>
      <c r="V44" s="44">
        <v>6.43</v>
      </c>
      <c r="W44" s="44">
        <v>6.25</v>
      </c>
      <c r="X44" s="44">
        <v>6.08</v>
      </c>
      <c r="Y44" s="44">
        <v>5.93</v>
      </c>
      <c r="Z44" s="44">
        <v>5.8</v>
      </c>
      <c r="AA44" s="44">
        <v>5.67</v>
      </c>
      <c r="AB44" s="44">
        <v>5.56</v>
      </c>
      <c r="AC44" s="44">
        <v>5.46</v>
      </c>
      <c r="AD44" s="44">
        <v>5.37</v>
      </c>
      <c r="AE44" s="44">
        <v>5.29</v>
      </c>
      <c r="AF44" s="44">
        <v>5.21</v>
      </c>
      <c r="AG44" s="44">
        <v>5.14</v>
      </c>
      <c r="AH44" s="44">
        <v>5.08</v>
      </c>
      <c r="AI44" s="44">
        <v>5.01</v>
      </c>
      <c r="AJ44" s="44"/>
      <c r="AK44" s="44"/>
      <c r="AL44" s="44"/>
      <c r="AM44" s="44"/>
      <c r="AN44" s="44"/>
      <c r="AO44" s="44"/>
      <c r="AP44" s="44"/>
      <c r="AQ44" s="44"/>
      <c r="AR44" s="44"/>
      <c r="AS44" s="44"/>
      <c r="AT44" s="44"/>
      <c r="AU44" s="44"/>
      <c r="AV44" s="44"/>
      <c r="AW44" s="44"/>
      <c r="AX44" s="44"/>
      <c r="AY44" s="44"/>
      <c r="AZ44" s="44"/>
    </row>
    <row r="45" spans="1:52" x14ac:dyDescent="0.2">
      <c r="A45" s="43">
        <v>34</v>
      </c>
      <c r="B45" s="44">
        <v>95.73</v>
      </c>
      <c r="C45" s="44">
        <v>48.77</v>
      </c>
      <c r="D45" s="44">
        <v>33.119999999999997</v>
      </c>
      <c r="E45" s="44">
        <v>25.3</v>
      </c>
      <c r="F45" s="44">
        <v>20.62</v>
      </c>
      <c r="G45" s="44">
        <v>17.5</v>
      </c>
      <c r="H45" s="44">
        <v>15.27</v>
      </c>
      <c r="I45" s="44">
        <v>13.61</v>
      </c>
      <c r="J45" s="44">
        <v>12.32</v>
      </c>
      <c r="K45" s="44">
        <v>11.29</v>
      </c>
      <c r="L45" s="44">
        <v>10.45</v>
      </c>
      <c r="M45" s="44">
        <v>9.75</v>
      </c>
      <c r="N45" s="44">
        <v>9.16</v>
      </c>
      <c r="O45" s="44">
        <v>8.66</v>
      </c>
      <c r="P45" s="44">
        <v>8.2200000000000006</v>
      </c>
      <c r="Q45" s="44">
        <v>7.85</v>
      </c>
      <c r="R45" s="44">
        <v>7.52</v>
      </c>
      <c r="S45" s="44">
        <v>7.22</v>
      </c>
      <c r="T45" s="44">
        <v>6.97</v>
      </c>
      <c r="U45" s="44">
        <v>6.74</v>
      </c>
      <c r="V45" s="44">
        <v>6.53</v>
      </c>
      <c r="W45" s="44">
        <v>6.35</v>
      </c>
      <c r="X45" s="44">
        <v>6.18</v>
      </c>
      <c r="Y45" s="44">
        <v>6.03</v>
      </c>
      <c r="Z45" s="44">
        <v>5.89</v>
      </c>
      <c r="AA45" s="44">
        <v>5.77</v>
      </c>
      <c r="AB45" s="44">
        <v>5.66</v>
      </c>
      <c r="AC45" s="44">
        <v>5.56</v>
      </c>
      <c r="AD45" s="44">
        <v>5.47</v>
      </c>
      <c r="AE45" s="44">
        <v>5.38</v>
      </c>
      <c r="AF45" s="44">
        <v>5.31</v>
      </c>
      <c r="AG45" s="44">
        <v>5.24</v>
      </c>
      <c r="AH45" s="44">
        <v>5.17</v>
      </c>
      <c r="AI45" s="44"/>
      <c r="AJ45" s="44"/>
      <c r="AK45" s="44"/>
      <c r="AL45" s="44"/>
      <c r="AM45" s="44"/>
      <c r="AN45" s="44"/>
      <c r="AO45" s="44"/>
      <c r="AP45" s="44"/>
      <c r="AQ45" s="44"/>
      <c r="AR45" s="44"/>
      <c r="AS45" s="44"/>
      <c r="AT45" s="44"/>
      <c r="AU45" s="44"/>
      <c r="AV45" s="44"/>
      <c r="AW45" s="44"/>
      <c r="AX45" s="44"/>
      <c r="AY45" s="44"/>
      <c r="AZ45" s="44"/>
    </row>
    <row r="46" spans="1:52" x14ac:dyDescent="0.2">
      <c r="A46" s="43">
        <v>35</v>
      </c>
      <c r="B46" s="44">
        <v>97.05</v>
      </c>
      <c r="C46" s="44">
        <v>49.44</v>
      </c>
      <c r="D46" s="44">
        <v>33.58</v>
      </c>
      <c r="E46" s="44">
        <v>25.65</v>
      </c>
      <c r="F46" s="44">
        <v>20.9</v>
      </c>
      <c r="G46" s="44">
        <v>17.739999999999998</v>
      </c>
      <c r="H46" s="44">
        <v>15.49</v>
      </c>
      <c r="I46" s="44">
        <v>13.8</v>
      </c>
      <c r="J46" s="44">
        <v>12.49</v>
      </c>
      <c r="K46" s="44">
        <v>11.45</v>
      </c>
      <c r="L46" s="44">
        <v>10.59</v>
      </c>
      <c r="M46" s="44">
        <v>9.89</v>
      </c>
      <c r="N46" s="44">
        <v>9.2899999999999991</v>
      </c>
      <c r="O46" s="44">
        <v>8.7799999999999994</v>
      </c>
      <c r="P46" s="44">
        <v>8.34</v>
      </c>
      <c r="Q46" s="44">
        <v>7.96</v>
      </c>
      <c r="R46" s="44">
        <v>7.63</v>
      </c>
      <c r="S46" s="44">
        <v>7.33</v>
      </c>
      <c r="T46" s="44">
        <v>7.07</v>
      </c>
      <c r="U46" s="44">
        <v>6.84</v>
      </c>
      <c r="V46" s="44">
        <v>6.64</v>
      </c>
      <c r="W46" s="44">
        <v>6.45</v>
      </c>
      <c r="X46" s="44">
        <v>6.28</v>
      </c>
      <c r="Y46" s="44">
        <v>6.13</v>
      </c>
      <c r="Z46" s="44">
        <v>6</v>
      </c>
      <c r="AA46" s="44">
        <v>5.87</v>
      </c>
      <c r="AB46" s="44">
        <v>5.76</v>
      </c>
      <c r="AC46" s="44">
        <v>5.66</v>
      </c>
      <c r="AD46" s="44">
        <v>5.57</v>
      </c>
      <c r="AE46" s="44">
        <v>5.49</v>
      </c>
      <c r="AF46" s="44">
        <v>5.41</v>
      </c>
      <c r="AG46" s="44">
        <v>5.33</v>
      </c>
      <c r="AH46" s="44"/>
      <c r="AI46" s="44"/>
      <c r="AJ46" s="44"/>
      <c r="AK46" s="44"/>
      <c r="AL46" s="44"/>
      <c r="AM46" s="44"/>
      <c r="AN46" s="44"/>
      <c r="AO46" s="44"/>
      <c r="AP46" s="44"/>
      <c r="AQ46" s="44"/>
      <c r="AR46" s="44"/>
      <c r="AS46" s="44"/>
      <c r="AT46" s="44"/>
      <c r="AU46" s="44"/>
      <c r="AV46" s="44"/>
      <c r="AW46" s="44"/>
      <c r="AX46" s="44"/>
      <c r="AY46" s="44"/>
      <c r="AZ46" s="44"/>
    </row>
    <row r="47" spans="1:52" x14ac:dyDescent="0.2">
      <c r="A47" s="43">
        <v>36</v>
      </c>
      <c r="B47" s="44">
        <v>98.38</v>
      </c>
      <c r="C47" s="44">
        <v>50.12</v>
      </c>
      <c r="D47" s="44">
        <v>34.04</v>
      </c>
      <c r="E47" s="44">
        <v>26.01</v>
      </c>
      <c r="F47" s="44">
        <v>21.19</v>
      </c>
      <c r="G47" s="44">
        <v>17.989999999999998</v>
      </c>
      <c r="H47" s="44">
        <v>15.7</v>
      </c>
      <c r="I47" s="44">
        <v>13.99</v>
      </c>
      <c r="J47" s="44">
        <v>12.67</v>
      </c>
      <c r="K47" s="44">
        <v>11.61</v>
      </c>
      <c r="L47" s="44">
        <v>10.75</v>
      </c>
      <c r="M47" s="44">
        <v>10.029999999999999</v>
      </c>
      <c r="N47" s="44">
        <v>9.43</v>
      </c>
      <c r="O47" s="44">
        <v>8.91</v>
      </c>
      <c r="P47" s="44">
        <v>8.4700000000000006</v>
      </c>
      <c r="Q47" s="44">
        <v>8.08</v>
      </c>
      <c r="R47" s="44">
        <v>7.75</v>
      </c>
      <c r="S47" s="44">
        <v>7.45</v>
      </c>
      <c r="T47" s="44">
        <v>7.19</v>
      </c>
      <c r="U47" s="44">
        <v>6.95</v>
      </c>
      <c r="V47" s="44">
        <v>6.74</v>
      </c>
      <c r="W47" s="44">
        <v>6.56</v>
      </c>
      <c r="X47" s="44">
        <v>6.39</v>
      </c>
      <c r="Y47" s="44">
        <v>6.24</v>
      </c>
      <c r="Z47" s="44">
        <v>6.1</v>
      </c>
      <c r="AA47" s="44">
        <v>5.98</v>
      </c>
      <c r="AB47" s="44">
        <v>5.87</v>
      </c>
      <c r="AC47" s="44">
        <v>5.77</v>
      </c>
      <c r="AD47" s="44">
        <v>5.68</v>
      </c>
      <c r="AE47" s="44">
        <v>5.59</v>
      </c>
      <c r="AF47" s="44">
        <v>5.51</v>
      </c>
      <c r="AG47" s="44"/>
      <c r="AH47" s="44"/>
      <c r="AI47" s="44"/>
      <c r="AJ47" s="44"/>
      <c r="AK47" s="44"/>
      <c r="AL47" s="44"/>
      <c r="AM47" s="44"/>
      <c r="AN47" s="44"/>
      <c r="AO47" s="44"/>
      <c r="AP47" s="44"/>
      <c r="AQ47" s="44"/>
      <c r="AR47" s="44"/>
      <c r="AS47" s="44"/>
      <c r="AT47" s="44"/>
      <c r="AU47" s="44"/>
      <c r="AV47" s="44"/>
      <c r="AW47" s="44"/>
      <c r="AX47" s="44"/>
      <c r="AY47" s="44"/>
      <c r="AZ47" s="44"/>
    </row>
    <row r="48" spans="1:52" x14ac:dyDescent="0.2">
      <c r="A48" s="43">
        <v>37</v>
      </c>
      <c r="B48" s="44">
        <v>99.72</v>
      </c>
      <c r="C48" s="44">
        <v>50.81</v>
      </c>
      <c r="D48" s="44">
        <v>34.51</v>
      </c>
      <c r="E48" s="44">
        <v>26.37</v>
      </c>
      <c r="F48" s="44">
        <v>21.49</v>
      </c>
      <c r="G48" s="44">
        <v>18.239999999999998</v>
      </c>
      <c r="H48" s="44">
        <v>15.93</v>
      </c>
      <c r="I48" s="44">
        <v>14.19</v>
      </c>
      <c r="J48" s="44">
        <v>12.85</v>
      </c>
      <c r="K48" s="44">
        <v>11.77</v>
      </c>
      <c r="L48" s="44">
        <v>10.9</v>
      </c>
      <c r="M48" s="44">
        <v>10.18</v>
      </c>
      <c r="N48" s="44">
        <v>9.56</v>
      </c>
      <c r="O48" s="44">
        <v>9.0399999999999991</v>
      </c>
      <c r="P48" s="44">
        <v>8.59</v>
      </c>
      <c r="Q48" s="44">
        <v>8.2100000000000009</v>
      </c>
      <c r="R48" s="44">
        <v>7.87</v>
      </c>
      <c r="S48" s="44">
        <v>7.57</v>
      </c>
      <c r="T48" s="44">
        <v>7.3</v>
      </c>
      <c r="U48" s="44">
        <v>7.07</v>
      </c>
      <c r="V48" s="44">
        <v>6.86</v>
      </c>
      <c r="W48" s="44">
        <v>6.67</v>
      </c>
      <c r="X48" s="44">
        <v>6.5</v>
      </c>
      <c r="Y48" s="44">
        <v>6.35</v>
      </c>
      <c r="Z48" s="44">
        <v>6.22</v>
      </c>
      <c r="AA48" s="44">
        <v>6.09</v>
      </c>
      <c r="AB48" s="44">
        <v>5.98</v>
      </c>
      <c r="AC48" s="44">
        <v>5.88</v>
      </c>
      <c r="AD48" s="44">
        <v>5.79</v>
      </c>
      <c r="AE48" s="44">
        <v>5.69</v>
      </c>
      <c r="AF48" s="44"/>
      <c r="AG48" s="44"/>
      <c r="AH48" s="44"/>
      <c r="AI48" s="44"/>
      <c r="AJ48" s="44"/>
      <c r="AK48" s="44"/>
      <c r="AL48" s="44"/>
      <c r="AM48" s="44"/>
      <c r="AN48" s="44"/>
      <c r="AO48" s="44"/>
      <c r="AP48" s="44"/>
      <c r="AQ48" s="44"/>
      <c r="AR48" s="44"/>
      <c r="AS48" s="44"/>
      <c r="AT48" s="44"/>
      <c r="AU48" s="44"/>
      <c r="AV48" s="44"/>
      <c r="AW48" s="44"/>
      <c r="AX48" s="44"/>
      <c r="AY48" s="44"/>
      <c r="AZ48" s="44"/>
    </row>
    <row r="49" spans="1:52" x14ac:dyDescent="0.2">
      <c r="A49" s="43">
        <v>38</v>
      </c>
      <c r="B49" s="44">
        <v>101.09</v>
      </c>
      <c r="C49" s="44">
        <v>51.51</v>
      </c>
      <c r="D49" s="44">
        <v>34.99</v>
      </c>
      <c r="E49" s="44">
        <v>26.73</v>
      </c>
      <c r="F49" s="44">
        <v>21.79</v>
      </c>
      <c r="G49" s="44">
        <v>18.5</v>
      </c>
      <c r="H49" s="44">
        <v>16.149999999999999</v>
      </c>
      <c r="I49" s="44">
        <v>14.39</v>
      </c>
      <c r="J49" s="44">
        <v>13.03</v>
      </c>
      <c r="K49" s="44">
        <v>11.94</v>
      </c>
      <c r="L49" s="44">
        <v>11.06</v>
      </c>
      <c r="M49" s="44">
        <v>10.32</v>
      </c>
      <c r="N49" s="44">
        <v>9.7100000000000009</v>
      </c>
      <c r="O49" s="44">
        <v>9.18</v>
      </c>
      <c r="P49" s="44">
        <v>8.73</v>
      </c>
      <c r="Q49" s="44">
        <v>8.33</v>
      </c>
      <c r="R49" s="44">
        <v>7.99</v>
      </c>
      <c r="S49" s="44">
        <v>7.69</v>
      </c>
      <c r="T49" s="44">
        <v>7.42</v>
      </c>
      <c r="U49" s="44">
        <v>7.19</v>
      </c>
      <c r="V49" s="44">
        <v>6.98</v>
      </c>
      <c r="W49" s="44">
        <v>6.79</v>
      </c>
      <c r="X49" s="44">
        <v>6.62</v>
      </c>
      <c r="Y49" s="44">
        <v>6.47</v>
      </c>
      <c r="Z49" s="44">
        <v>6.33</v>
      </c>
      <c r="AA49" s="44">
        <v>6.21</v>
      </c>
      <c r="AB49" s="44">
        <v>6.1</v>
      </c>
      <c r="AC49" s="44">
        <v>5.99</v>
      </c>
      <c r="AD49" s="44">
        <v>5.89</v>
      </c>
      <c r="AE49" s="44"/>
      <c r="AF49" s="44"/>
      <c r="AG49" s="44"/>
      <c r="AH49" s="44"/>
      <c r="AI49" s="44"/>
      <c r="AJ49" s="44"/>
      <c r="AK49" s="44"/>
      <c r="AL49" s="44"/>
      <c r="AM49" s="44"/>
      <c r="AN49" s="44"/>
      <c r="AO49" s="44"/>
      <c r="AP49" s="44"/>
      <c r="AQ49" s="44"/>
      <c r="AR49" s="44"/>
      <c r="AS49" s="44"/>
      <c r="AT49" s="44"/>
      <c r="AU49" s="44"/>
      <c r="AV49" s="44"/>
      <c r="AW49" s="44"/>
      <c r="AX49" s="44"/>
      <c r="AY49" s="44"/>
      <c r="AZ49" s="44"/>
    </row>
    <row r="50" spans="1:52" x14ac:dyDescent="0.2">
      <c r="A50" s="43">
        <v>39</v>
      </c>
      <c r="B50" s="44">
        <v>102.47</v>
      </c>
      <c r="C50" s="44">
        <v>52.21</v>
      </c>
      <c r="D50" s="44">
        <v>35.47</v>
      </c>
      <c r="E50" s="44">
        <v>27.11</v>
      </c>
      <c r="F50" s="44">
        <v>22.09</v>
      </c>
      <c r="G50" s="44">
        <v>18.760000000000002</v>
      </c>
      <c r="H50" s="44">
        <v>16.38</v>
      </c>
      <c r="I50" s="44">
        <v>14.6</v>
      </c>
      <c r="J50" s="44">
        <v>13.22</v>
      </c>
      <c r="K50" s="44">
        <v>12.12</v>
      </c>
      <c r="L50" s="44">
        <v>11.22</v>
      </c>
      <c r="M50" s="44">
        <v>10.48</v>
      </c>
      <c r="N50" s="44">
        <v>9.85</v>
      </c>
      <c r="O50" s="44">
        <v>9.32</v>
      </c>
      <c r="P50" s="44">
        <v>8.86</v>
      </c>
      <c r="Q50" s="44">
        <v>8.4700000000000006</v>
      </c>
      <c r="R50" s="44">
        <v>8.1199999999999992</v>
      </c>
      <c r="S50" s="44">
        <v>7.82</v>
      </c>
      <c r="T50" s="44">
        <v>7.55</v>
      </c>
      <c r="U50" s="44">
        <v>7.31</v>
      </c>
      <c r="V50" s="44">
        <v>7.1</v>
      </c>
      <c r="W50" s="44">
        <v>6.91</v>
      </c>
      <c r="X50" s="44">
        <v>6.75</v>
      </c>
      <c r="Y50" s="44">
        <v>6.59</v>
      </c>
      <c r="Z50" s="44">
        <v>6.46</v>
      </c>
      <c r="AA50" s="44">
        <v>6.33</v>
      </c>
      <c r="AB50" s="44">
        <v>6.22</v>
      </c>
      <c r="AC50" s="44">
        <v>6.1</v>
      </c>
      <c r="AD50" s="44"/>
      <c r="AE50" s="44"/>
      <c r="AF50" s="44"/>
      <c r="AG50" s="44"/>
      <c r="AH50" s="44"/>
      <c r="AI50" s="44"/>
      <c r="AJ50" s="44"/>
      <c r="AK50" s="44"/>
      <c r="AL50" s="44"/>
      <c r="AM50" s="44"/>
      <c r="AN50" s="44"/>
      <c r="AO50" s="44"/>
      <c r="AP50" s="44"/>
      <c r="AQ50" s="44"/>
      <c r="AR50" s="44"/>
      <c r="AS50" s="44"/>
      <c r="AT50" s="44"/>
      <c r="AU50" s="44"/>
      <c r="AV50" s="44"/>
      <c r="AW50" s="44"/>
      <c r="AX50" s="44"/>
      <c r="AY50" s="44"/>
      <c r="AZ50" s="44"/>
    </row>
    <row r="51" spans="1:52" x14ac:dyDescent="0.2">
      <c r="A51" s="43">
        <v>40</v>
      </c>
      <c r="B51" s="44">
        <v>103.88</v>
      </c>
      <c r="C51" s="44">
        <v>52.93</v>
      </c>
      <c r="D51" s="44">
        <v>35.96</v>
      </c>
      <c r="E51" s="44">
        <v>27.48</v>
      </c>
      <c r="F51" s="44">
        <v>22.4</v>
      </c>
      <c r="G51" s="44">
        <v>19.02</v>
      </c>
      <c r="H51" s="44">
        <v>16.61</v>
      </c>
      <c r="I51" s="44">
        <v>14.81</v>
      </c>
      <c r="J51" s="44">
        <v>13.41</v>
      </c>
      <c r="K51" s="44">
        <v>12.3</v>
      </c>
      <c r="L51" s="44">
        <v>11.39</v>
      </c>
      <c r="M51" s="44">
        <v>10.64</v>
      </c>
      <c r="N51" s="44">
        <v>10.01</v>
      </c>
      <c r="O51" s="44">
        <v>9.4700000000000006</v>
      </c>
      <c r="P51" s="44">
        <v>9.01</v>
      </c>
      <c r="Q51" s="44">
        <v>8.61</v>
      </c>
      <c r="R51" s="44">
        <v>8.26</v>
      </c>
      <c r="S51" s="44">
        <v>7.95</v>
      </c>
      <c r="T51" s="44">
        <v>7.68</v>
      </c>
      <c r="U51" s="44">
        <v>7.45</v>
      </c>
      <c r="V51" s="44">
        <v>7.24</v>
      </c>
      <c r="W51" s="44">
        <v>7.05</v>
      </c>
      <c r="X51" s="44">
        <v>6.88</v>
      </c>
      <c r="Y51" s="44">
        <v>6.72</v>
      </c>
      <c r="Z51" s="44">
        <v>6.59</v>
      </c>
      <c r="AA51" s="44">
        <v>6.46</v>
      </c>
      <c r="AB51" s="44">
        <v>6.33</v>
      </c>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row>
    <row r="52" spans="1:52" x14ac:dyDescent="0.2">
      <c r="A52" s="43">
        <v>41</v>
      </c>
      <c r="B52" s="44">
        <v>105.31</v>
      </c>
      <c r="C52" s="44">
        <v>53.67</v>
      </c>
      <c r="D52" s="44">
        <v>36.46</v>
      </c>
      <c r="E52" s="44">
        <v>27.87</v>
      </c>
      <c r="F52" s="44">
        <v>22.72</v>
      </c>
      <c r="G52" s="44">
        <v>19.29</v>
      </c>
      <c r="H52" s="44">
        <v>16.850000000000001</v>
      </c>
      <c r="I52" s="44">
        <v>15.03</v>
      </c>
      <c r="J52" s="44">
        <v>13.61</v>
      </c>
      <c r="K52" s="44">
        <v>12.48</v>
      </c>
      <c r="L52" s="44">
        <v>11.56</v>
      </c>
      <c r="M52" s="44">
        <v>10.8</v>
      </c>
      <c r="N52" s="44">
        <v>10.17</v>
      </c>
      <c r="O52" s="44">
        <v>9.6199999999999992</v>
      </c>
      <c r="P52" s="44">
        <v>9.16</v>
      </c>
      <c r="Q52" s="44">
        <v>8.75</v>
      </c>
      <c r="R52" s="44">
        <v>8.4</v>
      </c>
      <c r="S52" s="44">
        <v>8.1</v>
      </c>
      <c r="T52" s="44">
        <v>7.83</v>
      </c>
      <c r="U52" s="44">
        <v>7.59</v>
      </c>
      <c r="V52" s="44">
        <v>7.38</v>
      </c>
      <c r="W52" s="44">
        <v>7.19</v>
      </c>
      <c r="X52" s="44">
        <v>7.01</v>
      </c>
      <c r="Y52" s="44">
        <v>6.86</v>
      </c>
      <c r="Z52" s="44">
        <v>6.72</v>
      </c>
      <c r="AA52" s="44">
        <v>6.58</v>
      </c>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row>
    <row r="53" spans="1:52" x14ac:dyDescent="0.2">
      <c r="A53" s="43">
        <v>42</v>
      </c>
      <c r="B53" s="44">
        <v>106.76</v>
      </c>
      <c r="C53" s="44">
        <v>54.41</v>
      </c>
      <c r="D53" s="44">
        <v>36.97</v>
      </c>
      <c r="E53" s="44">
        <v>28.26</v>
      </c>
      <c r="F53" s="44">
        <v>23.04</v>
      </c>
      <c r="G53" s="44">
        <v>19.57</v>
      </c>
      <c r="H53" s="44">
        <v>17.100000000000001</v>
      </c>
      <c r="I53" s="44">
        <v>15.25</v>
      </c>
      <c r="J53" s="44">
        <v>13.81</v>
      </c>
      <c r="K53" s="44">
        <v>12.67</v>
      </c>
      <c r="L53" s="44">
        <v>11.74</v>
      </c>
      <c r="M53" s="44">
        <v>10.98</v>
      </c>
      <c r="N53" s="44">
        <v>10.33</v>
      </c>
      <c r="O53" s="44">
        <v>9.7799999999999994</v>
      </c>
      <c r="P53" s="44">
        <v>9.32</v>
      </c>
      <c r="Q53" s="44">
        <v>8.91</v>
      </c>
      <c r="R53" s="44">
        <v>8.56</v>
      </c>
      <c r="S53" s="44">
        <v>8.25</v>
      </c>
      <c r="T53" s="44">
        <v>7.98</v>
      </c>
      <c r="U53" s="44">
        <v>7.74</v>
      </c>
      <c r="V53" s="44">
        <v>7.52</v>
      </c>
      <c r="W53" s="44">
        <v>7.33</v>
      </c>
      <c r="X53" s="44">
        <v>7.16</v>
      </c>
      <c r="Y53" s="44">
        <v>7</v>
      </c>
      <c r="Z53" s="44">
        <v>6.84</v>
      </c>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row>
    <row r="54" spans="1:52" x14ac:dyDescent="0.2">
      <c r="A54" s="43">
        <v>43</v>
      </c>
      <c r="B54" s="44">
        <v>108.23</v>
      </c>
      <c r="C54" s="44">
        <v>55.16</v>
      </c>
      <c r="D54" s="44">
        <v>37.49</v>
      </c>
      <c r="E54" s="44">
        <v>28.66</v>
      </c>
      <c r="F54" s="44">
        <v>23.37</v>
      </c>
      <c r="G54" s="44">
        <v>19.850000000000001</v>
      </c>
      <c r="H54" s="44">
        <v>17.350000000000001</v>
      </c>
      <c r="I54" s="44">
        <v>15.47</v>
      </c>
      <c r="J54" s="44">
        <v>14.02</v>
      </c>
      <c r="K54" s="44">
        <v>12.87</v>
      </c>
      <c r="L54" s="44">
        <v>11.93</v>
      </c>
      <c r="M54" s="44">
        <v>11.16</v>
      </c>
      <c r="N54" s="44">
        <v>10.51</v>
      </c>
      <c r="O54" s="44">
        <v>9.9499999999999993</v>
      </c>
      <c r="P54" s="44">
        <v>9.48</v>
      </c>
      <c r="Q54" s="44">
        <v>9.07</v>
      </c>
      <c r="R54" s="44">
        <v>8.7200000000000006</v>
      </c>
      <c r="S54" s="44">
        <v>8.41</v>
      </c>
      <c r="T54" s="44">
        <v>8.14</v>
      </c>
      <c r="U54" s="44">
        <v>7.89</v>
      </c>
      <c r="V54" s="44">
        <v>7.68</v>
      </c>
      <c r="W54" s="44">
        <v>7.48</v>
      </c>
      <c r="X54" s="44">
        <v>7.31</v>
      </c>
      <c r="Y54" s="44">
        <v>7.13</v>
      </c>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row>
    <row r="55" spans="1:52" x14ac:dyDescent="0.2">
      <c r="A55" s="43">
        <v>44</v>
      </c>
      <c r="B55" s="44">
        <v>109.7</v>
      </c>
      <c r="C55" s="44">
        <v>55.92</v>
      </c>
      <c r="D55" s="44">
        <v>38.01</v>
      </c>
      <c r="E55" s="44">
        <v>29.07</v>
      </c>
      <c r="F55" s="44">
        <v>23.71</v>
      </c>
      <c r="G55" s="44">
        <v>20.14</v>
      </c>
      <c r="H55" s="44">
        <v>17.61</v>
      </c>
      <c r="I55" s="44">
        <v>15.71</v>
      </c>
      <c r="J55" s="44">
        <v>14.24</v>
      </c>
      <c r="K55" s="44">
        <v>13.08</v>
      </c>
      <c r="L55" s="44">
        <v>12.13</v>
      </c>
      <c r="M55" s="44">
        <v>11.34</v>
      </c>
      <c r="N55" s="44">
        <v>10.69</v>
      </c>
      <c r="O55" s="44">
        <v>10.130000000000001</v>
      </c>
      <c r="P55" s="44">
        <v>9.66</v>
      </c>
      <c r="Q55" s="44">
        <v>9.25</v>
      </c>
      <c r="R55" s="44">
        <v>8.89</v>
      </c>
      <c r="S55" s="44">
        <v>8.58</v>
      </c>
      <c r="T55" s="44">
        <v>8.3000000000000007</v>
      </c>
      <c r="U55" s="44">
        <v>8.06</v>
      </c>
      <c r="V55" s="44">
        <v>7.84</v>
      </c>
      <c r="W55" s="44">
        <v>7.64</v>
      </c>
      <c r="X55" s="44">
        <v>7.44</v>
      </c>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row>
    <row r="56" spans="1:52" x14ac:dyDescent="0.2">
      <c r="A56" s="43">
        <v>45</v>
      </c>
      <c r="B56" s="44">
        <v>111.21</v>
      </c>
      <c r="C56" s="44">
        <v>56.7</v>
      </c>
      <c r="D56" s="44">
        <v>38.549999999999997</v>
      </c>
      <c r="E56" s="44">
        <v>29.49</v>
      </c>
      <c r="F56" s="44">
        <v>24.06</v>
      </c>
      <c r="G56" s="44">
        <v>20.45</v>
      </c>
      <c r="H56" s="44">
        <v>17.88</v>
      </c>
      <c r="I56" s="44">
        <v>15.96</v>
      </c>
      <c r="J56" s="44">
        <v>14.47</v>
      </c>
      <c r="K56" s="44">
        <v>13.29</v>
      </c>
      <c r="L56" s="44">
        <v>12.34</v>
      </c>
      <c r="M56" s="44">
        <v>11.54</v>
      </c>
      <c r="N56" s="44">
        <v>10.88</v>
      </c>
      <c r="O56" s="44">
        <v>10.32</v>
      </c>
      <c r="P56" s="44">
        <v>9.84</v>
      </c>
      <c r="Q56" s="44">
        <v>9.43</v>
      </c>
      <c r="R56" s="44">
        <v>9.07</v>
      </c>
      <c r="S56" s="44">
        <v>8.76</v>
      </c>
      <c r="T56" s="44">
        <v>8.48</v>
      </c>
      <c r="U56" s="44">
        <v>8.23</v>
      </c>
      <c r="V56" s="44">
        <v>8.01</v>
      </c>
      <c r="W56" s="44">
        <v>7.78</v>
      </c>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row>
    <row r="57" spans="1:52" x14ac:dyDescent="0.2">
      <c r="A57" s="43">
        <v>46</v>
      </c>
      <c r="B57" s="44">
        <v>112.73</v>
      </c>
      <c r="C57" s="44">
        <v>57.49</v>
      </c>
      <c r="D57" s="44">
        <v>39.1</v>
      </c>
      <c r="E57" s="44">
        <v>29.91</v>
      </c>
      <c r="F57" s="44">
        <v>24.41</v>
      </c>
      <c r="G57" s="44">
        <v>20.75</v>
      </c>
      <c r="H57" s="44">
        <v>18.149999999999999</v>
      </c>
      <c r="I57" s="44">
        <v>16.21</v>
      </c>
      <c r="J57" s="44">
        <v>14.71</v>
      </c>
      <c r="K57" s="44">
        <v>13.52</v>
      </c>
      <c r="L57" s="44">
        <v>12.55</v>
      </c>
      <c r="M57" s="44">
        <v>11.75</v>
      </c>
      <c r="N57" s="44">
        <v>11.09</v>
      </c>
      <c r="O57" s="44">
        <v>10.52</v>
      </c>
      <c r="P57" s="44">
        <v>10.039999999999999</v>
      </c>
      <c r="Q57" s="44">
        <v>9.6199999999999992</v>
      </c>
      <c r="R57" s="44">
        <v>9.26</v>
      </c>
      <c r="S57" s="44">
        <v>8.94</v>
      </c>
      <c r="T57" s="44">
        <v>8.66</v>
      </c>
      <c r="U57" s="44">
        <v>8.41</v>
      </c>
      <c r="V57" s="44">
        <v>8.16</v>
      </c>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row>
    <row r="58" spans="1:52" x14ac:dyDescent="0.2">
      <c r="A58" s="43">
        <v>47</v>
      </c>
      <c r="B58" s="44">
        <v>114.26</v>
      </c>
      <c r="C58" s="44">
        <v>58.28</v>
      </c>
      <c r="D58" s="44">
        <v>39.64</v>
      </c>
      <c r="E58" s="44">
        <v>30.34</v>
      </c>
      <c r="F58" s="44">
        <v>24.77</v>
      </c>
      <c r="G58" s="44">
        <v>21.07</v>
      </c>
      <c r="H58" s="44">
        <v>18.440000000000001</v>
      </c>
      <c r="I58" s="44">
        <v>16.48</v>
      </c>
      <c r="J58" s="44">
        <v>14.96</v>
      </c>
      <c r="K58" s="44">
        <v>13.75</v>
      </c>
      <c r="L58" s="44">
        <v>12.78</v>
      </c>
      <c r="M58" s="44">
        <v>11.97</v>
      </c>
      <c r="N58" s="44">
        <v>11.3</v>
      </c>
      <c r="O58" s="44">
        <v>10.73</v>
      </c>
      <c r="P58" s="44">
        <v>10.25</v>
      </c>
      <c r="Q58" s="44">
        <v>9.83</v>
      </c>
      <c r="R58" s="44">
        <v>9.4600000000000009</v>
      </c>
      <c r="S58" s="44">
        <v>9.14</v>
      </c>
      <c r="T58" s="44">
        <v>8.85</v>
      </c>
      <c r="U58" s="44">
        <v>8.56</v>
      </c>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row>
    <row r="59" spans="1:52" x14ac:dyDescent="0.2">
      <c r="A59" s="43">
        <v>48</v>
      </c>
      <c r="B59" s="44">
        <v>115.78</v>
      </c>
      <c r="C59" s="44">
        <v>59.08</v>
      </c>
      <c r="D59" s="44">
        <v>40.200000000000003</v>
      </c>
      <c r="E59" s="44">
        <v>30.78</v>
      </c>
      <c r="F59" s="44">
        <v>25.14</v>
      </c>
      <c r="G59" s="44">
        <v>21.4</v>
      </c>
      <c r="H59" s="44">
        <v>18.73</v>
      </c>
      <c r="I59" s="44">
        <v>16.75</v>
      </c>
      <c r="J59" s="44">
        <v>15.22</v>
      </c>
      <c r="K59" s="44">
        <v>14</v>
      </c>
      <c r="L59" s="44">
        <v>13.02</v>
      </c>
      <c r="M59" s="44">
        <v>12.21</v>
      </c>
      <c r="N59" s="44">
        <v>11.53</v>
      </c>
      <c r="O59" s="44">
        <v>10.95</v>
      </c>
      <c r="P59" s="44">
        <v>10.46</v>
      </c>
      <c r="Q59" s="44">
        <v>10.039999999999999</v>
      </c>
      <c r="R59" s="44">
        <v>9.66</v>
      </c>
      <c r="S59" s="44">
        <v>9.34</v>
      </c>
      <c r="T59" s="44">
        <v>9.01</v>
      </c>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row>
    <row r="60" spans="1:52" x14ac:dyDescent="0.2">
      <c r="A60" s="43">
        <v>49</v>
      </c>
      <c r="B60" s="44">
        <v>117.31</v>
      </c>
      <c r="C60" s="44">
        <v>59.88</v>
      </c>
      <c r="D60" s="44">
        <v>40.770000000000003</v>
      </c>
      <c r="E60" s="44">
        <v>31.23</v>
      </c>
      <c r="F60" s="44">
        <v>25.53</v>
      </c>
      <c r="G60" s="44">
        <v>21.74</v>
      </c>
      <c r="H60" s="44">
        <v>19.05</v>
      </c>
      <c r="I60" s="44">
        <v>17.04</v>
      </c>
      <c r="J60" s="44">
        <v>15.49</v>
      </c>
      <c r="K60" s="44">
        <v>14.26</v>
      </c>
      <c r="L60" s="44">
        <v>13.27</v>
      </c>
      <c r="M60" s="44">
        <v>12.45</v>
      </c>
      <c r="N60" s="44">
        <v>11.77</v>
      </c>
      <c r="O60" s="44">
        <v>11.18</v>
      </c>
      <c r="P60" s="44">
        <v>10.69</v>
      </c>
      <c r="Q60" s="44">
        <v>10.26</v>
      </c>
      <c r="R60" s="44">
        <v>9.8800000000000008</v>
      </c>
      <c r="S60" s="44">
        <v>9.51</v>
      </c>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row>
    <row r="61" spans="1:52" x14ac:dyDescent="0.2">
      <c r="A61" s="43">
        <v>50</v>
      </c>
      <c r="B61" s="44">
        <v>118.88</v>
      </c>
      <c r="C61" s="44">
        <v>60.72</v>
      </c>
      <c r="D61" s="44">
        <v>41.37</v>
      </c>
      <c r="E61" s="44">
        <v>31.71</v>
      </c>
      <c r="F61" s="44">
        <v>25.93</v>
      </c>
      <c r="G61" s="44">
        <v>22.1</v>
      </c>
      <c r="H61" s="44">
        <v>19.37</v>
      </c>
      <c r="I61" s="44">
        <v>17.350000000000001</v>
      </c>
      <c r="J61" s="44">
        <v>15.78</v>
      </c>
      <c r="K61" s="44">
        <v>14.54</v>
      </c>
      <c r="L61" s="44">
        <v>13.54</v>
      </c>
      <c r="M61" s="44">
        <v>12.71</v>
      </c>
      <c r="N61" s="44">
        <v>12.02</v>
      </c>
      <c r="O61" s="44">
        <v>11.43</v>
      </c>
      <c r="P61" s="44">
        <v>10.92</v>
      </c>
      <c r="Q61" s="44">
        <v>10.48</v>
      </c>
      <c r="R61" s="44">
        <v>10.06</v>
      </c>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row>
    <row r="62" spans="1:52" x14ac:dyDescent="0.2">
      <c r="A62" s="43">
        <v>51</v>
      </c>
      <c r="B62" s="44">
        <v>120.47</v>
      </c>
      <c r="C62" s="44">
        <v>61.57</v>
      </c>
      <c r="D62" s="44">
        <v>41.97</v>
      </c>
      <c r="E62" s="44">
        <v>32.19</v>
      </c>
      <c r="F62" s="44">
        <v>26.34</v>
      </c>
      <c r="G62" s="44">
        <v>22.46</v>
      </c>
      <c r="H62" s="44">
        <v>19.71</v>
      </c>
      <c r="I62" s="44">
        <v>17.66</v>
      </c>
      <c r="J62" s="44">
        <v>16.079999999999998</v>
      </c>
      <c r="K62" s="44">
        <v>14.83</v>
      </c>
      <c r="L62" s="44">
        <v>13.81</v>
      </c>
      <c r="M62" s="44">
        <v>12.97</v>
      </c>
      <c r="N62" s="44">
        <v>12.27</v>
      </c>
      <c r="O62" s="44">
        <v>11.67</v>
      </c>
      <c r="P62" s="44">
        <v>11.16</v>
      </c>
      <c r="Q62" s="44">
        <v>10.67</v>
      </c>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row>
    <row r="63" spans="1:52" x14ac:dyDescent="0.2">
      <c r="A63" s="43">
        <v>52</v>
      </c>
      <c r="B63" s="44">
        <v>122.02</v>
      </c>
      <c r="C63" s="44">
        <v>62.4</v>
      </c>
      <c r="D63" s="44">
        <v>42.56</v>
      </c>
      <c r="E63" s="44">
        <v>32.67</v>
      </c>
      <c r="F63" s="44">
        <v>26.75</v>
      </c>
      <c r="G63" s="44">
        <v>22.83</v>
      </c>
      <c r="H63" s="44">
        <v>20.05</v>
      </c>
      <c r="I63" s="44">
        <v>17.98</v>
      </c>
      <c r="J63" s="44">
        <v>16.38</v>
      </c>
      <c r="K63" s="44">
        <v>15.11</v>
      </c>
      <c r="L63" s="44">
        <v>14.09</v>
      </c>
      <c r="M63" s="44">
        <v>13.24</v>
      </c>
      <c r="N63" s="44">
        <v>12.52</v>
      </c>
      <c r="O63" s="44">
        <v>11.91</v>
      </c>
      <c r="P63" s="44">
        <v>11.36</v>
      </c>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row>
    <row r="64" spans="1:52" x14ac:dyDescent="0.2">
      <c r="A64" s="43">
        <v>53</v>
      </c>
      <c r="B64" s="44">
        <v>123.55</v>
      </c>
      <c r="C64" s="44">
        <v>63.22</v>
      </c>
      <c r="D64" s="44">
        <v>43.15</v>
      </c>
      <c r="E64" s="44">
        <v>33.15</v>
      </c>
      <c r="F64" s="44">
        <v>27.17</v>
      </c>
      <c r="G64" s="44">
        <v>23.21</v>
      </c>
      <c r="H64" s="44">
        <v>20.399999999999999</v>
      </c>
      <c r="I64" s="44">
        <v>18.309999999999999</v>
      </c>
      <c r="J64" s="44">
        <v>16.690000000000001</v>
      </c>
      <c r="K64" s="44">
        <v>15.41</v>
      </c>
      <c r="L64" s="44">
        <v>14.36</v>
      </c>
      <c r="M64" s="44">
        <v>13.5</v>
      </c>
      <c r="N64" s="44">
        <v>12.77</v>
      </c>
      <c r="O64" s="44">
        <v>12.13</v>
      </c>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row>
    <row r="65" spans="1:52" x14ac:dyDescent="0.2">
      <c r="A65" s="43">
        <v>54</v>
      </c>
      <c r="B65" s="44">
        <v>125.08</v>
      </c>
      <c r="C65" s="44">
        <v>64.06</v>
      </c>
      <c r="D65" s="44">
        <v>43.76</v>
      </c>
      <c r="E65" s="44">
        <v>33.65</v>
      </c>
      <c r="F65" s="44">
        <v>27.61</v>
      </c>
      <c r="G65" s="44">
        <v>23.6</v>
      </c>
      <c r="H65" s="44">
        <v>20.76</v>
      </c>
      <c r="I65" s="44">
        <v>18.64</v>
      </c>
      <c r="J65" s="44">
        <v>17</v>
      </c>
      <c r="K65" s="44">
        <v>15.7</v>
      </c>
      <c r="L65" s="44">
        <v>14.64</v>
      </c>
      <c r="M65" s="44">
        <v>13.76</v>
      </c>
      <c r="N65" s="44">
        <v>13</v>
      </c>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row>
    <row r="66" spans="1:52" x14ac:dyDescent="0.2">
      <c r="A66" s="43">
        <v>55</v>
      </c>
      <c r="B66" s="44">
        <v>126.65</v>
      </c>
      <c r="C66" s="44">
        <v>64.930000000000007</v>
      </c>
      <c r="D66" s="44">
        <v>44.4</v>
      </c>
      <c r="E66" s="44">
        <v>34.17</v>
      </c>
      <c r="F66" s="44">
        <v>28.06</v>
      </c>
      <c r="G66" s="44">
        <v>24</v>
      </c>
      <c r="H66" s="44">
        <v>21.12</v>
      </c>
      <c r="I66" s="44">
        <v>18.98</v>
      </c>
      <c r="J66" s="44">
        <v>17.309999999999999</v>
      </c>
      <c r="K66" s="44">
        <v>15.99</v>
      </c>
      <c r="L66" s="44">
        <v>14.91</v>
      </c>
      <c r="M66" s="44">
        <v>14.01</v>
      </c>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row>
    <row r="67" spans="1:52" x14ac:dyDescent="0.2">
      <c r="A67" s="43">
        <v>56</v>
      </c>
      <c r="B67" s="44">
        <v>128.24</v>
      </c>
      <c r="C67" s="44">
        <v>65.81</v>
      </c>
      <c r="D67" s="44">
        <v>45.04</v>
      </c>
      <c r="E67" s="44">
        <v>34.700000000000003</v>
      </c>
      <c r="F67" s="44">
        <v>28.51</v>
      </c>
      <c r="G67" s="44">
        <v>24.41</v>
      </c>
      <c r="H67" s="44">
        <v>21.49</v>
      </c>
      <c r="I67" s="44">
        <v>19.309999999999999</v>
      </c>
      <c r="J67" s="44">
        <v>17.62</v>
      </c>
      <c r="K67" s="44">
        <v>16.27</v>
      </c>
      <c r="L67" s="44">
        <v>15.18</v>
      </c>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row>
    <row r="68" spans="1:52" x14ac:dyDescent="0.2">
      <c r="A68" s="43">
        <v>57</v>
      </c>
      <c r="B68" s="44">
        <v>129.85</v>
      </c>
      <c r="C68" s="44">
        <v>66.7</v>
      </c>
      <c r="D68" s="44">
        <v>45.69</v>
      </c>
      <c r="E68" s="44">
        <v>35.22</v>
      </c>
      <c r="F68" s="44">
        <v>28.96</v>
      </c>
      <c r="G68" s="44">
        <v>24.8</v>
      </c>
      <c r="H68" s="44">
        <v>21.84</v>
      </c>
      <c r="I68" s="44">
        <v>19.63</v>
      </c>
      <c r="J68" s="44">
        <v>17.899999999999999</v>
      </c>
      <c r="K68" s="44">
        <v>16.57</v>
      </c>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row>
    <row r="69" spans="1:52" x14ac:dyDescent="0.2">
      <c r="A69" s="43">
        <v>58</v>
      </c>
      <c r="B69" s="44">
        <v>131.5</v>
      </c>
      <c r="C69" s="44">
        <v>67.61</v>
      </c>
      <c r="D69" s="44">
        <v>46.35</v>
      </c>
      <c r="E69" s="44">
        <v>35.74</v>
      </c>
      <c r="F69" s="44">
        <v>29.39</v>
      </c>
      <c r="G69" s="44">
        <v>25.17</v>
      </c>
      <c r="H69" s="44">
        <v>22.17</v>
      </c>
      <c r="I69" s="44">
        <v>19.91</v>
      </c>
      <c r="J69" s="44">
        <v>18.23</v>
      </c>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row>
    <row r="70" spans="1:52" x14ac:dyDescent="0.2">
      <c r="A70" s="43">
        <v>59</v>
      </c>
      <c r="B70" s="44">
        <v>133.21</v>
      </c>
      <c r="C70" s="44">
        <v>68.52</v>
      </c>
      <c r="D70" s="44">
        <v>46.99</v>
      </c>
      <c r="E70" s="44">
        <v>36.24</v>
      </c>
      <c r="F70" s="44">
        <v>29.8</v>
      </c>
      <c r="G70" s="44">
        <v>25.53</v>
      </c>
      <c r="H70" s="44">
        <v>22.46</v>
      </c>
      <c r="I70" s="44">
        <v>20.27</v>
      </c>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row>
    <row r="71" spans="1:52" x14ac:dyDescent="0.2">
      <c r="A71" s="43">
        <v>60</v>
      </c>
      <c r="B71" s="44">
        <v>134.94</v>
      </c>
      <c r="C71" s="44">
        <v>69.42</v>
      </c>
      <c r="D71" s="44">
        <v>47.6</v>
      </c>
      <c r="E71" s="44">
        <v>36.72</v>
      </c>
      <c r="F71" s="44">
        <v>30.2</v>
      </c>
      <c r="G71" s="44">
        <v>25.83</v>
      </c>
      <c r="H71" s="44">
        <v>22.87</v>
      </c>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row>
    <row r="72" spans="1:52" x14ac:dyDescent="0.2">
      <c r="A72" s="43">
        <v>61</v>
      </c>
      <c r="B72" s="44">
        <v>136.72999999999999</v>
      </c>
      <c r="C72" s="44">
        <v>70.34</v>
      </c>
      <c r="D72" s="44">
        <v>48.24</v>
      </c>
      <c r="E72" s="44">
        <v>37.21</v>
      </c>
      <c r="F72" s="44">
        <v>30.56</v>
      </c>
      <c r="G72" s="44">
        <v>26.3</v>
      </c>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row>
    <row r="73" spans="1:52" x14ac:dyDescent="0.2">
      <c r="A73" s="43">
        <v>62</v>
      </c>
      <c r="B73" s="44">
        <v>138.69</v>
      </c>
      <c r="C73" s="44">
        <v>71.36</v>
      </c>
      <c r="D73" s="44">
        <v>48.94</v>
      </c>
      <c r="E73" s="44">
        <v>37.68</v>
      </c>
      <c r="F73" s="44">
        <v>31.12</v>
      </c>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row>
    <row r="74" spans="1:52" x14ac:dyDescent="0.2">
      <c r="A74" s="43">
        <v>63</v>
      </c>
      <c r="B74" s="44">
        <v>140.84</v>
      </c>
      <c r="C74" s="44">
        <v>72.47</v>
      </c>
      <c r="D74" s="44">
        <v>49.57</v>
      </c>
      <c r="E74" s="44">
        <v>38.36</v>
      </c>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row>
    <row r="75" spans="1:52" x14ac:dyDescent="0.2">
      <c r="A75" s="43">
        <v>64</v>
      </c>
      <c r="B75" s="44">
        <v>143.18</v>
      </c>
      <c r="C75" s="44">
        <v>73.349999999999994</v>
      </c>
      <c r="D75" s="44">
        <v>50.47</v>
      </c>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row>
    <row r="76" spans="1:52" x14ac:dyDescent="0.2">
      <c r="A76" s="43">
        <v>65</v>
      </c>
      <c r="B76" s="44">
        <v>145.03</v>
      </c>
      <c r="C76" s="44">
        <v>74.680000000000007</v>
      </c>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row>
    <row r="77" spans="1:52" x14ac:dyDescent="0.2">
      <c r="A77" s="43">
        <v>66</v>
      </c>
      <c r="B77" s="44">
        <v>147.66</v>
      </c>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row>
  </sheetData>
  <sheetProtection algorithmName="SHA-512" hashValue="8FaoUPV8NjIsLrdajBv+xwMIi4mtzyNl51PfcLqG5dvMcIu1Rltsc1ybeL7gfLlXqeaQmCIFpgbMZBuSkaufTA==" saltValue="nzJOuxolZORc8aSxylXicA==" spinCount="100000" sheet="1" objects="1" scenarios="1"/>
  <conditionalFormatting sqref="A6:A21">
    <cfRule type="expression" dxfId="47" priority="1" stopIfTrue="1">
      <formula>MOD(ROW(),2)=0</formula>
    </cfRule>
    <cfRule type="expression" dxfId="46" priority="2" stopIfTrue="1">
      <formula>MOD(ROW(),2)&lt;&gt;0</formula>
    </cfRule>
  </conditionalFormatting>
  <conditionalFormatting sqref="A26:A77">
    <cfRule type="expression" dxfId="45" priority="5" stopIfTrue="1">
      <formula>MOD(ROW(),2)=0</formula>
    </cfRule>
    <cfRule type="expression" dxfId="44" priority="6" stopIfTrue="1">
      <formula>MOD(ROW(),2)&lt;&gt;0</formula>
    </cfRule>
  </conditionalFormatting>
  <conditionalFormatting sqref="B6:M21">
    <cfRule type="expression" dxfId="43" priority="3" stopIfTrue="1">
      <formula>MOD(ROW(),2)=0</formula>
    </cfRule>
    <cfRule type="expression" dxfId="42" priority="4" stopIfTrue="1">
      <formula>MOD(ROW(),2)&lt;&gt;0</formula>
    </cfRule>
  </conditionalFormatting>
  <conditionalFormatting sqref="B26:AZ77">
    <cfRule type="expression" dxfId="41" priority="7" stopIfTrue="1">
      <formula>MOD(ROW(),2)=0</formula>
    </cfRule>
    <cfRule type="expression" dxfId="40" priority="8" stopIfTrue="1">
      <formula>MOD(ROW(),2)&lt;&gt;0</formula>
    </cfRule>
  </conditionalFormatting>
  <pageMargins left="0.7" right="0.7" top="0.75" bottom="0.75" header="0.3" footer="0.3"/>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E1E5E-B82B-4D89-8EA3-953F04FE7027}">
  <sheetPr codeName="Sheet64"/>
  <dimension ref="A1:AZ77"/>
  <sheetViews>
    <sheetView showGridLines="0" workbookViewId="0">
      <selection activeCell="A6" sqref="A6"/>
    </sheetView>
  </sheetViews>
  <sheetFormatPr defaultRowHeight="12.75" x14ac:dyDescent="0.2"/>
  <cols>
    <col min="1" max="1" width="31.85546875" customWidth="1"/>
    <col min="2" max="52" width="15.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x-718</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193</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344</v>
      </c>
      <c r="C10" s="47"/>
      <c r="D10" s="47"/>
      <c r="E10" s="47"/>
      <c r="F10" s="47"/>
      <c r="G10" s="47"/>
      <c r="H10" s="47"/>
      <c r="I10" s="47"/>
      <c r="J10" s="47"/>
      <c r="K10" s="47"/>
      <c r="L10" s="47"/>
      <c r="M10" s="47"/>
    </row>
    <row r="11" spans="1:13" x14ac:dyDescent="0.2">
      <c r="A11" s="40" t="s">
        <v>151</v>
      </c>
      <c r="B11" s="47" t="s">
        <v>170</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718</v>
      </c>
      <c r="C14" s="47"/>
      <c r="D14" s="47"/>
      <c r="E14" s="47"/>
      <c r="F14" s="47"/>
      <c r="G14" s="47"/>
      <c r="H14" s="47"/>
      <c r="I14" s="47"/>
      <c r="J14" s="47"/>
      <c r="K14" s="47"/>
      <c r="L14" s="47"/>
      <c r="M14" s="47"/>
    </row>
    <row r="15" spans="1:13" x14ac:dyDescent="0.2">
      <c r="A15" s="40" t="s">
        <v>365</v>
      </c>
      <c r="B15" s="47" t="s">
        <v>345</v>
      </c>
      <c r="C15" s="47"/>
      <c r="D15" s="47"/>
      <c r="E15" s="47"/>
      <c r="F15" s="47"/>
      <c r="G15" s="47"/>
      <c r="H15" s="47"/>
      <c r="I15" s="47"/>
      <c r="J15" s="47"/>
      <c r="K15" s="47"/>
      <c r="L15" s="47"/>
      <c r="M15" s="47"/>
    </row>
    <row r="16" spans="1:13" x14ac:dyDescent="0.2">
      <c r="A16" s="40" t="s">
        <v>156</v>
      </c>
      <c r="B16" s="47" t="s">
        <v>346</v>
      </c>
      <c r="C16" s="47"/>
      <c r="D16" s="47"/>
      <c r="E16" s="47"/>
      <c r="F16" s="47"/>
      <c r="G16" s="47"/>
      <c r="H16" s="47"/>
      <c r="I16" s="47"/>
      <c r="J16" s="47"/>
      <c r="K16" s="47"/>
      <c r="L16" s="47"/>
      <c r="M16" s="47"/>
    </row>
    <row r="17" spans="1:52" x14ac:dyDescent="0.2">
      <c r="A17" s="41" t="s">
        <v>366</v>
      </c>
      <c r="B17" s="47"/>
      <c r="C17" s="47"/>
      <c r="D17" s="47"/>
      <c r="E17" s="47"/>
      <c r="F17" s="47"/>
      <c r="G17" s="47"/>
      <c r="H17" s="47"/>
      <c r="I17" s="47"/>
      <c r="J17" s="47"/>
      <c r="K17" s="47"/>
      <c r="L17" s="47"/>
      <c r="M17" s="47"/>
    </row>
    <row r="18" spans="1:52" x14ac:dyDescent="0.2">
      <c r="A18" s="40" t="s">
        <v>158</v>
      </c>
      <c r="B18" s="48">
        <v>45195</v>
      </c>
      <c r="C18" s="48"/>
      <c r="D18" s="48"/>
      <c r="E18" s="48"/>
      <c r="F18" s="48"/>
      <c r="G18" s="48"/>
      <c r="H18" s="48"/>
      <c r="I18" s="48"/>
      <c r="J18" s="48"/>
      <c r="K18" s="48"/>
      <c r="L18" s="48"/>
      <c r="M18" s="48"/>
    </row>
    <row r="19" spans="1:52" x14ac:dyDescent="0.2">
      <c r="A19" s="40" t="s">
        <v>159</v>
      </c>
      <c r="B19" s="48">
        <v>45218</v>
      </c>
      <c r="C19" s="48"/>
      <c r="D19" s="48"/>
      <c r="E19" s="48"/>
      <c r="F19" s="48"/>
      <c r="G19" s="48"/>
      <c r="H19" s="48"/>
      <c r="I19" s="48"/>
      <c r="J19" s="48"/>
      <c r="K19" s="48"/>
      <c r="L19" s="48"/>
      <c r="M19" s="48"/>
    </row>
    <row r="20" spans="1:52" x14ac:dyDescent="0.2">
      <c r="A20" s="40" t="s">
        <v>160</v>
      </c>
      <c r="B20" s="47" t="s">
        <v>169</v>
      </c>
      <c r="C20" s="47"/>
      <c r="D20" s="47"/>
      <c r="E20" s="47"/>
      <c r="F20" s="47"/>
      <c r="G20" s="47"/>
      <c r="H20" s="47"/>
      <c r="I20" s="47"/>
      <c r="J20" s="47"/>
      <c r="K20" s="47"/>
      <c r="L20" s="47"/>
      <c r="M20" s="47"/>
    </row>
    <row r="21" spans="1:52" x14ac:dyDescent="0.2">
      <c r="A21" s="40" t="s">
        <v>367</v>
      </c>
      <c r="B21" s="47"/>
      <c r="C21" s="47"/>
      <c r="D21" s="47"/>
      <c r="E21" s="47"/>
      <c r="F21" s="47"/>
      <c r="G21" s="47"/>
      <c r="H21" s="47"/>
      <c r="I21" s="47"/>
      <c r="J21" s="47"/>
      <c r="K21" s="47"/>
      <c r="L21" s="47"/>
      <c r="M21" s="47"/>
    </row>
    <row r="23" spans="1:52" x14ac:dyDescent="0.2">
      <c r="A23" s="23" t="str">
        <f>HYPERLINK("#'Factor List'!A1", "Back to Factor List")</f>
        <v>Back to Factor List</v>
      </c>
      <c r="B23" s="23" t="str">
        <f>HYPERLINK("#'Assumptions'!A1", "Assumptions")</f>
        <v>Assumptions</v>
      </c>
    </row>
    <row r="26" spans="1:52" s="56" customFormat="1" ht="38.25" x14ac:dyDescent="0.2">
      <c r="A26" s="55" t="s">
        <v>368</v>
      </c>
      <c r="B26" s="55" t="s">
        <v>572</v>
      </c>
      <c r="C26" s="55" t="s">
        <v>573</v>
      </c>
      <c r="D26" s="55" t="s">
        <v>574</v>
      </c>
      <c r="E26" s="55" t="s">
        <v>575</v>
      </c>
      <c r="F26" s="55" t="s">
        <v>576</v>
      </c>
      <c r="G26" s="55" t="s">
        <v>577</v>
      </c>
      <c r="H26" s="55" t="s">
        <v>578</v>
      </c>
      <c r="I26" s="55" t="s">
        <v>579</v>
      </c>
      <c r="J26" s="55" t="s">
        <v>580</v>
      </c>
      <c r="K26" s="55" t="s">
        <v>581</v>
      </c>
      <c r="L26" s="55" t="s">
        <v>582</v>
      </c>
      <c r="M26" s="55" t="s">
        <v>583</v>
      </c>
      <c r="N26" s="55" t="s">
        <v>584</v>
      </c>
      <c r="O26" s="55" t="s">
        <v>585</v>
      </c>
      <c r="P26" s="55" t="s">
        <v>586</v>
      </c>
      <c r="Q26" s="55" t="s">
        <v>587</v>
      </c>
      <c r="R26" s="55" t="s">
        <v>588</v>
      </c>
      <c r="S26" s="55" t="s">
        <v>589</v>
      </c>
      <c r="T26" s="55" t="s">
        <v>590</v>
      </c>
      <c r="U26" s="55" t="s">
        <v>591</v>
      </c>
      <c r="V26" s="55" t="s">
        <v>592</v>
      </c>
      <c r="W26" s="55" t="s">
        <v>593</v>
      </c>
      <c r="X26" s="55" t="s">
        <v>594</v>
      </c>
      <c r="Y26" s="55" t="s">
        <v>595</v>
      </c>
      <c r="Z26" s="55" t="s">
        <v>596</v>
      </c>
      <c r="AA26" s="55" t="s">
        <v>597</v>
      </c>
      <c r="AB26" s="55" t="s">
        <v>598</v>
      </c>
      <c r="AC26" s="55" t="s">
        <v>599</v>
      </c>
      <c r="AD26" s="55" t="s">
        <v>600</v>
      </c>
      <c r="AE26" s="55" t="s">
        <v>601</v>
      </c>
      <c r="AF26" s="55" t="s">
        <v>602</v>
      </c>
      <c r="AG26" s="55" t="s">
        <v>603</v>
      </c>
      <c r="AH26" s="55" t="s">
        <v>604</v>
      </c>
      <c r="AI26" s="55" t="s">
        <v>605</v>
      </c>
      <c r="AJ26" s="55" t="s">
        <v>606</v>
      </c>
      <c r="AK26" s="55" t="s">
        <v>607</v>
      </c>
      <c r="AL26" s="55" t="s">
        <v>608</v>
      </c>
      <c r="AM26" s="55" t="s">
        <v>609</v>
      </c>
      <c r="AN26" s="55" t="s">
        <v>610</v>
      </c>
      <c r="AO26" s="55" t="s">
        <v>611</v>
      </c>
      <c r="AP26" s="55" t="s">
        <v>612</v>
      </c>
      <c r="AQ26" s="55" t="s">
        <v>613</v>
      </c>
      <c r="AR26" s="55" t="s">
        <v>614</v>
      </c>
      <c r="AS26" s="55" t="s">
        <v>615</v>
      </c>
      <c r="AT26" s="55" t="s">
        <v>616</v>
      </c>
      <c r="AU26" s="55" t="s">
        <v>617</v>
      </c>
      <c r="AV26" s="55" t="s">
        <v>618</v>
      </c>
      <c r="AW26" s="55" t="s">
        <v>619</v>
      </c>
      <c r="AX26" s="55" t="s">
        <v>620</v>
      </c>
      <c r="AY26" s="55" t="s">
        <v>621</v>
      </c>
      <c r="AZ26" s="55" t="s">
        <v>622</v>
      </c>
    </row>
    <row r="27" spans="1:52" x14ac:dyDescent="0.2">
      <c r="A27" s="43">
        <v>16</v>
      </c>
      <c r="B27" s="44">
        <v>74.27</v>
      </c>
      <c r="C27" s="44">
        <v>37.81</v>
      </c>
      <c r="D27" s="44">
        <v>25.67</v>
      </c>
      <c r="E27" s="44">
        <v>19.600000000000001</v>
      </c>
      <c r="F27" s="44">
        <v>15.96</v>
      </c>
      <c r="G27" s="44">
        <v>13.54</v>
      </c>
      <c r="H27" s="44">
        <v>11.81</v>
      </c>
      <c r="I27" s="44">
        <v>10.52</v>
      </c>
      <c r="J27" s="44">
        <v>9.52</v>
      </c>
      <c r="K27" s="44">
        <v>8.7100000000000009</v>
      </c>
      <c r="L27" s="44">
        <v>8.06</v>
      </c>
      <c r="M27" s="44">
        <v>7.52</v>
      </c>
      <c r="N27" s="44">
        <v>7.06</v>
      </c>
      <c r="O27" s="44">
        <v>6.66</v>
      </c>
      <c r="P27" s="44">
        <v>6.33</v>
      </c>
      <c r="Q27" s="44">
        <v>6.03</v>
      </c>
      <c r="R27" s="44">
        <v>5.77</v>
      </c>
      <c r="S27" s="44">
        <v>5.54</v>
      </c>
      <c r="T27" s="44">
        <v>5.34</v>
      </c>
      <c r="U27" s="44">
        <v>5.15</v>
      </c>
      <c r="V27" s="44">
        <v>4.99</v>
      </c>
      <c r="W27" s="44">
        <v>4.84</v>
      </c>
      <c r="X27" s="44">
        <v>4.71</v>
      </c>
      <c r="Y27" s="44">
        <v>4.58</v>
      </c>
      <c r="Z27" s="44">
        <v>4.47</v>
      </c>
      <c r="AA27" s="44">
        <v>4.37</v>
      </c>
      <c r="AB27" s="44">
        <v>4.2699999999999996</v>
      </c>
      <c r="AC27" s="44">
        <v>4.18</v>
      </c>
      <c r="AD27" s="44">
        <v>4.0999999999999996</v>
      </c>
      <c r="AE27" s="44">
        <v>4.03</v>
      </c>
      <c r="AF27" s="44">
        <v>3.96</v>
      </c>
      <c r="AG27" s="44">
        <v>3.89</v>
      </c>
      <c r="AH27" s="44">
        <v>3.83</v>
      </c>
      <c r="AI27" s="44">
        <v>3.78</v>
      </c>
      <c r="AJ27" s="44">
        <v>3.72</v>
      </c>
      <c r="AK27" s="44">
        <v>3.68</v>
      </c>
      <c r="AL27" s="44">
        <v>3.63</v>
      </c>
      <c r="AM27" s="44">
        <v>3.59</v>
      </c>
      <c r="AN27" s="44">
        <v>3.55</v>
      </c>
      <c r="AO27" s="44">
        <v>3.51</v>
      </c>
      <c r="AP27" s="44">
        <v>3.48</v>
      </c>
      <c r="AQ27" s="44">
        <v>3.45</v>
      </c>
      <c r="AR27" s="44">
        <v>3.42</v>
      </c>
      <c r="AS27" s="44">
        <v>3.39</v>
      </c>
      <c r="AT27" s="44">
        <v>3.36</v>
      </c>
      <c r="AU27" s="44">
        <v>3.34</v>
      </c>
      <c r="AV27" s="44">
        <v>3.32</v>
      </c>
      <c r="AW27" s="44">
        <v>3.3</v>
      </c>
      <c r="AX27" s="44">
        <v>3.28</v>
      </c>
      <c r="AY27" s="44">
        <v>3.26</v>
      </c>
      <c r="AZ27" s="44">
        <v>3.23</v>
      </c>
    </row>
    <row r="28" spans="1:52" x14ac:dyDescent="0.2">
      <c r="A28" s="43">
        <v>17</v>
      </c>
      <c r="B28" s="44">
        <v>75.34</v>
      </c>
      <c r="C28" s="44">
        <v>38.36</v>
      </c>
      <c r="D28" s="44">
        <v>26.04</v>
      </c>
      <c r="E28" s="44">
        <v>19.89</v>
      </c>
      <c r="F28" s="44">
        <v>16.190000000000001</v>
      </c>
      <c r="G28" s="44">
        <v>13.74</v>
      </c>
      <c r="H28" s="44">
        <v>11.99</v>
      </c>
      <c r="I28" s="44">
        <v>10.67</v>
      </c>
      <c r="J28" s="44">
        <v>9.65</v>
      </c>
      <c r="K28" s="44">
        <v>8.84</v>
      </c>
      <c r="L28" s="44">
        <v>8.18</v>
      </c>
      <c r="M28" s="44">
        <v>7.63</v>
      </c>
      <c r="N28" s="44">
        <v>7.16</v>
      </c>
      <c r="O28" s="44">
        <v>6.76</v>
      </c>
      <c r="P28" s="44">
        <v>6.42</v>
      </c>
      <c r="Q28" s="44">
        <v>6.12</v>
      </c>
      <c r="R28" s="44">
        <v>5.86</v>
      </c>
      <c r="S28" s="44">
        <v>5.62</v>
      </c>
      <c r="T28" s="44">
        <v>5.42</v>
      </c>
      <c r="U28" s="44">
        <v>5.23</v>
      </c>
      <c r="V28" s="44">
        <v>5.0599999999999996</v>
      </c>
      <c r="W28" s="44">
        <v>4.91</v>
      </c>
      <c r="X28" s="44">
        <v>4.78</v>
      </c>
      <c r="Y28" s="44">
        <v>4.6500000000000004</v>
      </c>
      <c r="Z28" s="44">
        <v>4.54</v>
      </c>
      <c r="AA28" s="44">
        <v>4.43</v>
      </c>
      <c r="AB28" s="44">
        <v>4.34</v>
      </c>
      <c r="AC28" s="44">
        <v>4.25</v>
      </c>
      <c r="AD28" s="44">
        <v>4.16</v>
      </c>
      <c r="AE28" s="44">
        <v>4.09</v>
      </c>
      <c r="AF28" s="44">
        <v>4.0199999999999996</v>
      </c>
      <c r="AG28" s="44">
        <v>3.95</v>
      </c>
      <c r="AH28" s="44">
        <v>3.89</v>
      </c>
      <c r="AI28" s="44">
        <v>3.84</v>
      </c>
      <c r="AJ28" s="44">
        <v>3.78</v>
      </c>
      <c r="AK28" s="44">
        <v>3.73</v>
      </c>
      <c r="AL28" s="44">
        <v>3.69</v>
      </c>
      <c r="AM28" s="44">
        <v>3.65</v>
      </c>
      <c r="AN28" s="44">
        <v>3.61</v>
      </c>
      <c r="AO28" s="44">
        <v>3.57</v>
      </c>
      <c r="AP28" s="44">
        <v>3.53</v>
      </c>
      <c r="AQ28" s="44">
        <v>3.5</v>
      </c>
      <c r="AR28" s="44">
        <v>3.47</v>
      </c>
      <c r="AS28" s="44">
        <v>3.45</v>
      </c>
      <c r="AT28" s="44">
        <v>3.42</v>
      </c>
      <c r="AU28" s="44">
        <v>3.4</v>
      </c>
      <c r="AV28" s="44">
        <v>3.37</v>
      </c>
      <c r="AW28" s="44">
        <v>3.35</v>
      </c>
      <c r="AX28" s="44">
        <v>3.33</v>
      </c>
      <c r="AY28" s="44">
        <v>3.32</v>
      </c>
      <c r="AZ28" s="44"/>
    </row>
    <row r="29" spans="1:52" x14ac:dyDescent="0.2">
      <c r="A29" s="43">
        <v>18</v>
      </c>
      <c r="B29" s="44">
        <v>76.44</v>
      </c>
      <c r="C29" s="44">
        <v>38.92</v>
      </c>
      <c r="D29" s="44">
        <v>26.42</v>
      </c>
      <c r="E29" s="44">
        <v>20.18</v>
      </c>
      <c r="F29" s="44">
        <v>16.43</v>
      </c>
      <c r="G29" s="44">
        <v>13.94</v>
      </c>
      <c r="H29" s="44">
        <v>12.16</v>
      </c>
      <c r="I29" s="44">
        <v>10.83</v>
      </c>
      <c r="J29" s="44">
        <v>9.8000000000000007</v>
      </c>
      <c r="K29" s="44">
        <v>8.9700000000000006</v>
      </c>
      <c r="L29" s="44">
        <v>8.3000000000000007</v>
      </c>
      <c r="M29" s="44">
        <v>7.74</v>
      </c>
      <c r="N29" s="44">
        <v>7.27</v>
      </c>
      <c r="O29" s="44">
        <v>6.86</v>
      </c>
      <c r="P29" s="44">
        <v>6.52</v>
      </c>
      <c r="Q29" s="44">
        <v>6.21</v>
      </c>
      <c r="R29" s="44">
        <v>5.94</v>
      </c>
      <c r="S29" s="44">
        <v>5.71</v>
      </c>
      <c r="T29" s="44">
        <v>5.5</v>
      </c>
      <c r="U29" s="44">
        <v>5.31</v>
      </c>
      <c r="V29" s="44">
        <v>5.14</v>
      </c>
      <c r="W29" s="44">
        <v>4.99</v>
      </c>
      <c r="X29" s="44">
        <v>4.8499999999999996</v>
      </c>
      <c r="Y29" s="44">
        <v>4.72</v>
      </c>
      <c r="Z29" s="44">
        <v>4.6100000000000003</v>
      </c>
      <c r="AA29" s="44">
        <v>4.5</v>
      </c>
      <c r="AB29" s="44">
        <v>4.4000000000000004</v>
      </c>
      <c r="AC29" s="44">
        <v>4.3099999999999996</v>
      </c>
      <c r="AD29" s="44">
        <v>4.2300000000000004</v>
      </c>
      <c r="AE29" s="44">
        <v>4.1500000000000004</v>
      </c>
      <c r="AF29" s="44">
        <v>4.08</v>
      </c>
      <c r="AG29" s="44">
        <v>4.01</v>
      </c>
      <c r="AH29" s="44">
        <v>3.95</v>
      </c>
      <c r="AI29" s="44">
        <v>3.89</v>
      </c>
      <c r="AJ29" s="44">
        <v>3.84</v>
      </c>
      <c r="AK29" s="44">
        <v>3.79</v>
      </c>
      <c r="AL29" s="44">
        <v>3.75</v>
      </c>
      <c r="AM29" s="44">
        <v>3.7</v>
      </c>
      <c r="AN29" s="44">
        <v>3.66</v>
      </c>
      <c r="AO29" s="44">
        <v>3.63</v>
      </c>
      <c r="AP29" s="44">
        <v>3.59</v>
      </c>
      <c r="AQ29" s="44">
        <v>3.56</v>
      </c>
      <c r="AR29" s="44">
        <v>3.53</v>
      </c>
      <c r="AS29" s="44">
        <v>3.5</v>
      </c>
      <c r="AT29" s="44">
        <v>3.48</v>
      </c>
      <c r="AU29" s="44">
        <v>3.45</v>
      </c>
      <c r="AV29" s="44">
        <v>3.43</v>
      </c>
      <c r="AW29" s="44">
        <v>3.41</v>
      </c>
      <c r="AX29" s="44">
        <v>3.39</v>
      </c>
      <c r="AY29" s="44"/>
      <c r="AZ29" s="44"/>
    </row>
    <row r="30" spans="1:52" x14ac:dyDescent="0.2">
      <c r="A30" s="43">
        <v>19</v>
      </c>
      <c r="B30" s="44">
        <v>77.55</v>
      </c>
      <c r="C30" s="44">
        <v>39.49</v>
      </c>
      <c r="D30" s="44">
        <v>26.81</v>
      </c>
      <c r="E30" s="44">
        <v>20.47</v>
      </c>
      <c r="F30" s="44">
        <v>16.670000000000002</v>
      </c>
      <c r="G30" s="44">
        <v>14.14</v>
      </c>
      <c r="H30" s="44">
        <v>12.34</v>
      </c>
      <c r="I30" s="44">
        <v>10.99</v>
      </c>
      <c r="J30" s="44">
        <v>9.94</v>
      </c>
      <c r="K30" s="44">
        <v>9.1</v>
      </c>
      <c r="L30" s="44">
        <v>8.42</v>
      </c>
      <c r="M30" s="44">
        <v>7.85</v>
      </c>
      <c r="N30" s="44">
        <v>7.37</v>
      </c>
      <c r="O30" s="44">
        <v>6.97</v>
      </c>
      <c r="P30" s="44">
        <v>6.61</v>
      </c>
      <c r="Q30" s="44">
        <v>6.3</v>
      </c>
      <c r="R30" s="44">
        <v>6.03</v>
      </c>
      <c r="S30" s="44">
        <v>5.79</v>
      </c>
      <c r="T30" s="44">
        <v>5.58</v>
      </c>
      <c r="U30" s="44">
        <v>5.39</v>
      </c>
      <c r="V30" s="44">
        <v>5.22</v>
      </c>
      <c r="W30" s="44">
        <v>5.0599999999999996</v>
      </c>
      <c r="X30" s="44">
        <v>4.92</v>
      </c>
      <c r="Y30" s="44">
        <v>4.79</v>
      </c>
      <c r="Z30" s="44">
        <v>4.67</v>
      </c>
      <c r="AA30" s="44">
        <v>4.57</v>
      </c>
      <c r="AB30" s="44">
        <v>4.47</v>
      </c>
      <c r="AC30" s="44">
        <v>4.38</v>
      </c>
      <c r="AD30" s="44">
        <v>4.29</v>
      </c>
      <c r="AE30" s="44">
        <v>4.21</v>
      </c>
      <c r="AF30" s="44">
        <v>4.1399999999999997</v>
      </c>
      <c r="AG30" s="44">
        <v>4.08</v>
      </c>
      <c r="AH30" s="44">
        <v>4.01</v>
      </c>
      <c r="AI30" s="44">
        <v>3.96</v>
      </c>
      <c r="AJ30" s="44">
        <v>3.9</v>
      </c>
      <c r="AK30" s="44">
        <v>3.85</v>
      </c>
      <c r="AL30" s="44">
        <v>3.81</v>
      </c>
      <c r="AM30" s="44">
        <v>3.76</v>
      </c>
      <c r="AN30" s="44">
        <v>3.72</v>
      </c>
      <c r="AO30" s="44">
        <v>3.69</v>
      </c>
      <c r="AP30" s="44">
        <v>3.65</v>
      </c>
      <c r="AQ30" s="44">
        <v>3.62</v>
      </c>
      <c r="AR30" s="44">
        <v>3.59</v>
      </c>
      <c r="AS30" s="44">
        <v>3.56</v>
      </c>
      <c r="AT30" s="44">
        <v>3.54</v>
      </c>
      <c r="AU30" s="44">
        <v>3.51</v>
      </c>
      <c r="AV30" s="44">
        <v>3.49</v>
      </c>
      <c r="AW30" s="44">
        <v>3.47</v>
      </c>
      <c r="AX30" s="44"/>
      <c r="AY30" s="44"/>
      <c r="AZ30" s="44"/>
    </row>
    <row r="31" spans="1:52" x14ac:dyDescent="0.2">
      <c r="A31" s="43">
        <v>20</v>
      </c>
      <c r="B31" s="44">
        <v>78.680000000000007</v>
      </c>
      <c r="C31" s="44">
        <v>40.06</v>
      </c>
      <c r="D31" s="44">
        <v>27.2</v>
      </c>
      <c r="E31" s="44">
        <v>20.77</v>
      </c>
      <c r="F31" s="44">
        <v>16.920000000000002</v>
      </c>
      <c r="G31" s="44">
        <v>14.35</v>
      </c>
      <c r="H31" s="44">
        <v>12.52</v>
      </c>
      <c r="I31" s="44">
        <v>11.15</v>
      </c>
      <c r="J31" s="44">
        <v>10.09</v>
      </c>
      <c r="K31" s="44">
        <v>9.24</v>
      </c>
      <c r="L31" s="44">
        <v>8.5500000000000007</v>
      </c>
      <c r="M31" s="44">
        <v>7.97</v>
      </c>
      <c r="N31" s="44">
        <v>7.48</v>
      </c>
      <c r="O31" s="44">
        <v>7.07</v>
      </c>
      <c r="P31" s="44">
        <v>6.71</v>
      </c>
      <c r="Q31" s="44">
        <v>6.4</v>
      </c>
      <c r="R31" s="44">
        <v>6.12</v>
      </c>
      <c r="S31" s="44">
        <v>5.88</v>
      </c>
      <c r="T31" s="44">
        <v>5.66</v>
      </c>
      <c r="U31" s="44">
        <v>5.47</v>
      </c>
      <c r="V31" s="44">
        <v>5.3</v>
      </c>
      <c r="W31" s="44">
        <v>5.14</v>
      </c>
      <c r="X31" s="44">
        <v>5</v>
      </c>
      <c r="Y31" s="44">
        <v>4.8600000000000003</v>
      </c>
      <c r="Z31" s="44">
        <v>4.75</v>
      </c>
      <c r="AA31" s="44">
        <v>4.6399999999999997</v>
      </c>
      <c r="AB31" s="44">
        <v>4.54</v>
      </c>
      <c r="AC31" s="44">
        <v>4.4400000000000004</v>
      </c>
      <c r="AD31" s="44">
        <v>4.3600000000000003</v>
      </c>
      <c r="AE31" s="44">
        <v>4.28</v>
      </c>
      <c r="AF31" s="44">
        <v>4.21</v>
      </c>
      <c r="AG31" s="44">
        <v>4.1399999999999997</v>
      </c>
      <c r="AH31" s="44">
        <v>4.08</v>
      </c>
      <c r="AI31" s="44">
        <v>4.0199999999999996</v>
      </c>
      <c r="AJ31" s="44">
        <v>3.96</v>
      </c>
      <c r="AK31" s="44">
        <v>3.91</v>
      </c>
      <c r="AL31" s="44">
        <v>3.87</v>
      </c>
      <c r="AM31" s="44">
        <v>3.83</v>
      </c>
      <c r="AN31" s="44">
        <v>3.79</v>
      </c>
      <c r="AO31" s="44">
        <v>3.75</v>
      </c>
      <c r="AP31" s="44">
        <v>3.71</v>
      </c>
      <c r="AQ31" s="44">
        <v>3.68</v>
      </c>
      <c r="AR31" s="44">
        <v>3.65</v>
      </c>
      <c r="AS31" s="44">
        <v>3.63</v>
      </c>
      <c r="AT31" s="44">
        <v>3.6</v>
      </c>
      <c r="AU31" s="44">
        <v>3.58</v>
      </c>
      <c r="AV31" s="44">
        <v>3.56</v>
      </c>
      <c r="AW31" s="44"/>
      <c r="AX31" s="44"/>
      <c r="AY31" s="44"/>
      <c r="AZ31" s="44"/>
    </row>
    <row r="32" spans="1:52" x14ac:dyDescent="0.2">
      <c r="A32" s="43">
        <v>21</v>
      </c>
      <c r="B32" s="44">
        <v>79.83</v>
      </c>
      <c r="C32" s="44">
        <v>40.65</v>
      </c>
      <c r="D32" s="44">
        <v>27.6</v>
      </c>
      <c r="E32" s="44">
        <v>21.07</v>
      </c>
      <c r="F32" s="44">
        <v>17.170000000000002</v>
      </c>
      <c r="G32" s="44">
        <v>14.56</v>
      </c>
      <c r="H32" s="44">
        <v>12.71</v>
      </c>
      <c r="I32" s="44">
        <v>11.32</v>
      </c>
      <c r="J32" s="44">
        <v>10.24</v>
      </c>
      <c r="K32" s="44">
        <v>9.3800000000000008</v>
      </c>
      <c r="L32" s="44">
        <v>8.67</v>
      </c>
      <c r="M32" s="44">
        <v>8.09</v>
      </c>
      <c r="N32" s="44">
        <v>7.6</v>
      </c>
      <c r="O32" s="44">
        <v>7.17</v>
      </c>
      <c r="P32" s="44">
        <v>6.81</v>
      </c>
      <c r="Q32" s="44">
        <v>6.49</v>
      </c>
      <c r="R32" s="44">
        <v>6.22</v>
      </c>
      <c r="S32" s="44">
        <v>5.97</v>
      </c>
      <c r="T32" s="44">
        <v>5.75</v>
      </c>
      <c r="U32" s="44">
        <v>5.55</v>
      </c>
      <c r="V32" s="44">
        <v>5.38</v>
      </c>
      <c r="W32" s="44">
        <v>5.22</v>
      </c>
      <c r="X32" s="44">
        <v>5.07</v>
      </c>
      <c r="Y32" s="44">
        <v>4.9400000000000004</v>
      </c>
      <c r="Z32" s="44">
        <v>4.82</v>
      </c>
      <c r="AA32" s="44">
        <v>4.71</v>
      </c>
      <c r="AB32" s="44">
        <v>4.6100000000000003</v>
      </c>
      <c r="AC32" s="44">
        <v>4.51</v>
      </c>
      <c r="AD32" s="44">
        <v>4.43</v>
      </c>
      <c r="AE32" s="44">
        <v>4.3499999999999996</v>
      </c>
      <c r="AF32" s="44">
        <v>4.2699999999999996</v>
      </c>
      <c r="AG32" s="44">
        <v>4.2</v>
      </c>
      <c r="AH32" s="44">
        <v>4.1399999999999997</v>
      </c>
      <c r="AI32" s="44">
        <v>4.08</v>
      </c>
      <c r="AJ32" s="44">
        <v>4.03</v>
      </c>
      <c r="AK32" s="44">
        <v>3.98</v>
      </c>
      <c r="AL32" s="44">
        <v>3.93</v>
      </c>
      <c r="AM32" s="44">
        <v>3.89</v>
      </c>
      <c r="AN32" s="44">
        <v>3.85</v>
      </c>
      <c r="AO32" s="44">
        <v>3.81</v>
      </c>
      <c r="AP32" s="44">
        <v>3.78</v>
      </c>
      <c r="AQ32" s="44">
        <v>3.75</v>
      </c>
      <c r="AR32" s="44">
        <v>3.72</v>
      </c>
      <c r="AS32" s="44">
        <v>3.69</v>
      </c>
      <c r="AT32" s="44">
        <v>3.66</v>
      </c>
      <c r="AU32" s="44">
        <v>3.64</v>
      </c>
      <c r="AV32" s="44"/>
      <c r="AW32" s="44"/>
      <c r="AX32" s="44"/>
      <c r="AY32" s="44"/>
      <c r="AZ32" s="44"/>
    </row>
    <row r="33" spans="1:52" x14ac:dyDescent="0.2">
      <c r="A33" s="43">
        <v>22</v>
      </c>
      <c r="B33" s="44">
        <v>80.98</v>
      </c>
      <c r="C33" s="44">
        <v>41.24</v>
      </c>
      <c r="D33" s="44">
        <v>28</v>
      </c>
      <c r="E33" s="44">
        <v>21.38</v>
      </c>
      <c r="F33" s="44">
        <v>17.420000000000002</v>
      </c>
      <c r="G33" s="44">
        <v>14.77</v>
      </c>
      <c r="H33" s="44">
        <v>12.89</v>
      </c>
      <c r="I33" s="44">
        <v>11.48</v>
      </c>
      <c r="J33" s="44">
        <v>10.39</v>
      </c>
      <c r="K33" s="44">
        <v>9.51</v>
      </c>
      <c r="L33" s="44">
        <v>8.8000000000000007</v>
      </c>
      <c r="M33" s="44">
        <v>8.2100000000000009</v>
      </c>
      <c r="N33" s="44">
        <v>7.71</v>
      </c>
      <c r="O33" s="44">
        <v>7.28</v>
      </c>
      <c r="P33" s="44">
        <v>6.91</v>
      </c>
      <c r="Q33" s="44">
        <v>6.59</v>
      </c>
      <c r="R33" s="44">
        <v>6.31</v>
      </c>
      <c r="S33" s="44">
        <v>6.06</v>
      </c>
      <c r="T33" s="44">
        <v>5.84</v>
      </c>
      <c r="U33" s="44">
        <v>5.64</v>
      </c>
      <c r="V33" s="44">
        <v>5.46</v>
      </c>
      <c r="W33" s="44">
        <v>5.29</v>
      </c>
      <c r="X33" s="44">
        <v>5.15</v>
      </c>
      <c r="Y33" s="44">
        <v>5.01</v>
      </c>
      <c r="Z33" s="44">
        <v>4.8899999999999997</v>
      </c>
      <c r="AA33" s="44">
        <v>4.78</v>
      </c>
      <c r="AB33" s="44">
        <v>4.68</v>
      </c>
      <c r="AC33" s="44">
        <v>4.58</v>
      </c>
      <c r="AD33" s="44">
        <v>4.49</v>
      </c>
      <c r="AE33" s="44">
        <v>4.41</v>
      </c>
      <c r="AF33" s="44">
        <v>4.34</v>
      </c>
      <c r="AG33" s="44">
        <v>4.2699999999999996</v>
      </c>
      <c r="AH33" s="44">
        <v>4.21</v>
      </c>
      <c r="AI33" s="44">
        <v>4.1500000000000004</v>
      </c>
      <c r="AJ33" s="44">
        <v>4.09</v>
      </c>
      <c r="AK33" s="44">
        <v>4.04</v>
      </c>
      <c r="AL33" s="44">
        <v>4</v>
      </c>
      <c r="AM33" s="44">
        <v>3.95</v>
      </c>
      <c r="AN33" s="44">
        <v>3.91</v>
      </c>
      <c r="AO33" s="44">
        <v>3.88</v>
      </c>
      <c r="AP33" s="44">
        <v>3.84</v>
      </c>
      <c r="AQ33" s="44">
        <v>3.81</v>
      </c>
      <c r="AR33" s="44">
        <v>3.78</v>
      </c>
      <c r="AS33" s="44">
        <v>3.76</v>
      </c>
      <c r="AT33" s="44">
        <v>3.73</v>
      </c>
      <c r="AU33" s="44"/>
      <c r="AV33" s="44"/>
      <c r="AW33" s="44"/>
      <c r="AX33" s="44"/>
      <c r="AY33" s="44"/>
      <c r="AZ33" s="44"/>
    </row>
    <row r="34" spans="1:52" x14ac:dyDescent="0.2">
      <c r="A34" s="43">
        <v>23</v>
      </c>
      <c r="B34" s="44">
        <v>82.15</v>
      </c>
      <c r="C34" s="44">
        <v>41.83</v>
      </c>
      <c r="D34" s="44">
        <v>28.4</v>
      </c>
      <c r="E34" s="44">
        <v>21.69</v>
      </c>
      <c r="F34" s="44">
        <v>17.670000000000002</v>
      </c>
      <c r="G34" s="44">
        <v>14.99</v>
      </c>
      <c r="H34" s="44">
        <v>13.08</v>
      </c>
      <c r="I34" s="44">
        <v>11.65</v>
      </c>
      <c r="J34" s="44">
        <v>10.54</v>
      </c>
      <c r="K34" s="44">
        <v>9.65</v>
      </c>
      <c r="L34" s="44">
        <v>8.93</v>
      </c>
      <c r="M34" s="44">
        <v>8.33</v>
      </c>
      <c r="N34" s="44">
        <v>7.82</v>
      </c>
      <c r="O34" s="44">
        <v>7.39</v>
      </c>
      <c r="P34" s="44">
        <v>7.01</v>
      </c>
      <c r="Q34" s="44">
        <v>6.69</v>
      </c>
      <c r="R34" s="44">
        <v>6.4</v>
      </c>
      <c r="S34" s="44">
        <v>6.15</v>
      </c>
      <c r="T34" s="44">
        <v>5.92</v>
      </c>
      <c r="U34" s="44">
        <v>5.72</v>
      </c>
      <c r="V34" s="44">
        <v>5.54</v>
      </c>
      <c r="W34" s="44">
        <v>5.37</v>
      </c>
      <c r="X34" s="44">
        <v>5.22</v>
      </c>
      <c r="Y34" s="44">
        <v>5.09</v>
      </c>
      <c r="Z34" s="44">
        <v>4.97</v>
      </c>
      <c r="AA34" s="44">
        <v>4.8499999999999996</v>
      </c>
      <c r="AB34" s="44">
        <v>4.75</v>
      </c>
      <c r="AC34" s="44">
        <v>4.6500000000000004</v>
      </c>
      <c r="AD34" s="44">
        <v>4.5599999999999996</v>
      </c>
      <c r="AE34" s="44">
        <v>4.4800000000000004</v>
      </c>
      <c r="AF34" s="44">
        <v>4.41</v>
      </c>
      <c r="AG34" s="44">
        <v>4.34</v>
      </c>
      <c r="AH34" s="44">
        <v>4.2699999999999996</v>
      </c>
      <c r="AI34" s="44">
        <v>4.22</v>
      </c>
      <c r="AJ34" s="44">
        <v>4.16</v>
      </c>
      <c r="AK34" s="44">
        <v>4.1100000000000003</v>
      </c>
      <c r="AL34" s="44">
        <v>4.0599999999999996</v>
      </c>
      <c r="AM34" s="44">
        <v>4.0199999999999996</v>
      </c>
      <c r="AN34" s="44">
        <v>3.98</v>
      </c>
      <c r="AO34" s="44">
        <v>3.94</v>
      </c>
      <c r="AP34" s="44">
        <v>3.91</v>
      </c>
      <c r="AQ34" s="44">
        <v>3.88</v>
      </c>
      <c r="AR34" s="44">
        <v>3.85</v>
      </c>
      <c r="AS34" s="44">
        <v>3.82</v>
      </c>
      <c r="AT34" s="44"/>
      <c r="AU34" s="44"/>
      <c r="AV34" s="44"/>
      <c r="AW34" s="44"/>
      <c r="AX34" s="44"/>
      <c r="AY34" s="44"/>
      <c r="AZ34" s="44"/>
    </row>
    <row r="35" spans="1:52" x14ac:dyDescent="0.2">
      <c r="A35" s="43">
        <v>24</v>
      </c>
      <c r="B35" s="44">
        <v>83.32</v>
      </c>
      <c r="C35" s="44">
        <v>42.43</v>
      </c>
      <c r="D35" s="44">
        <v>28.81</v>
      </c>
      <c r="E35" s="44">
        <v>22</v>
      </c>
      <c r="F35" s="44">
        <v>17.920000000000002</v>
      </c>
      <c r="G35" s="44">
        <v>15.2</v>
      </c>
      <c r="H35" s="44">
        <v>13.27</v>
      </c>
      <c r="I35" s="44">
        <v>11.82</v>
      </c>
      <c r="J35" s="44">
        <v>10.69</v>
      </c>
      <c r="K35" s="44">
        <v>9.7899999999999991</v>
      </c>
      <c r="L35" s="44">
        <v>9.06</v>
      </c>
      <c r="M35" s="44">
        <v>8.4499999999999993</v>
      </c>
      <c r="N35" s="44">
        <v>7.93</v>
      </c>
      <c r="O35" s="44">
        <v>7.5</v>
      </c>
      <c r="P35" s="44">
        <v>7.12</v>
      </c>
      <c r="Q35" s="44">
        <v>6.79</v>
      </c>
      <c r="R35" s="44">
        <v>6.5</v>
      </c>
      <c r="S35" s="44">
        <v>6.24</v>
      </c>
      <c r="T35" s="44">
        <v>6.01</v>
      </c>
      <c r="U35" s="44">
        <v>5.8</v>
      </c>
      <c r="V35" s="44">
        <v>5.62</v>
      </c>
      <c r="W35" s="44">
        <v>5.45</v>
      </c>
      <c r="X35" s="44">
        <v>5.3</v>
      </c>
      <c r="Y35" s="44">
        <v>5.17</v>
      </c>
      <c r="Z35" s="44">
        <v>5.04</v>
      </c>
      <c r="AA35" s="44">
        <v>4.93</v>
      </c>
      <c r="AB35" s="44">
        <v>4.82</v>
      </c>
      <c r="AC35" s="44">
        <v>4.72</v>
      </c>
      <c r="AD35" s="44">
        <v>4.63</v>
      </c>
      <c r="AE35" s="44">
        <v>4.55</v>
      </c>
      <c r="AF35" s="44">
        <v>4.4800000000000004</v>
      </c>
      <c r="AG35" s="44">
        <v>4.41</v>
      </c>
      <c r="AH35" s="44">
        <v>4.34</v>
      </c>
      <c r="AI35" s="44">
        <v>4.28</v>
      </c>
      <c r="AJ35" s="44">
        <v>4.2300000000000004</v>
      </c>
      <c r="AK35" s="44">
        <v>4.18</v>
      </c>
      <c r="AL35" s="44">
        <v>4.13</v>
      </c>
      <c r="AM35" s="44">
        <v>4.09</v>
      </c>
      <c r="AN35" s="44">
        <v>4.05</v>
      </c>
      <c r="AO35" s="44">
        <v>4.01</v>
      </c>
      <c r="AP35" s="44">
        <v>3.98</v>
      </c>
      <c r="AQ35" s="44">
        <v>3.95</v>
      </c>
      <c r="AR35" s="44">
        <v>3.92</v>
      </c>
      <c r="AS35" s="44"/>
      <c r="AT35" s="44"/>
      <c r="AU35" s="44"/>
      <c r="AV35" s="44"/>
      <c r="AW35" s="44"/>
      <c r="AX35" s="44"/>
      <c r="AY35" s="44"/>
      <c r="AZ35" s="44"/>
    </row>
    <row r="36" spans="1:52" x14ac:dyDescent="0.2">
      <c r="A36" s="43">
        <v>25</v>
      </c>
      <c r="B36" s="44">
        <v>84.5</v>
      </c>
      <c r="C36" s="44">
        <v>43.03</v>
      </c>
      <c r="D36" s="44">
        <v>29.22</v>
      </c>
      <c r="E36" s="44">
        <v>22.31</v>
      </c>
      <c r="F36" s="44">
        <v>18.18</v>
      </c>
      <c r="G36" s="44">
        <v>15.42</v>
      </c>
      <c r="H36" s="44">
        <v>13.46</v>
      </c>
      <c r="I36" s="44">
        <v>11.99</v>
      </c>
      <c r="J36" s="44">
        <v>10.84</v>
      </c>
      <c r="K36" s="44">
        <v>9.93</v>
      </c>
      <c r="L36" s="44">
        <v>9.19</v>
      </c>
      <c r="M36" s="44">
        <v>8.57</v>
      </c>
      <c r="N36" s="44">
        <v>8.0500000000000007</v>
      </c>
      <c r="O36" s="44">
        <v>7.6</v>
      </c>
      <c r="P36" s="44">
        <v>7.22</v>
      </c>
      <c r="Q36" s="44">
        <v>6.88</v>
      </c>
      <c r="R36" s="44">
        <v>6.59</v>
      </c>
      <c r="S36" s="44">
        <v>6.33</v>
      </c>
      <c r="T36" s="44">
        <v>6.1</v>
      </c>
      <c r="U36" s="44">
        <v>5.89</v>
      </c>
      <c r="V36" s="44">
        <v>5.7</v>
      </c>
      <c r="W36" s="44">
        <v>5.54</v>
      </c>
      <c r="X36" s="44">
        <v>5.38</v>
      </c>
      <c r="Y36" s="44">
        <v>5.24</v>
      </c>
      <c r="Z36" s="44">
        <v>5.12</v>
      </c>
      <c r="AA36" s="44">
        <v>5</v>
      </c>
      <c r="AB36" s="44">
        <v>4.8899999999999997</v>
      </c>
      <c r="AC36" s="44">
        <v>4.8</v>
      </c>
      <c r="AD36" s="44">
        <v>4.71</v>
      </c>
      <c r="AE36" s="44">
        <v>4.62</v>
      </c>
      <c r="AF36" s="44">
        <v>4.55</v>
      </c>
      <c r="AG36" s="44">
        <v>4.4800000000000004</v>
      </c>
      <c r="AH36" s="44">
        <v>4.41</v>
      </c>
      <c r="AI36" s="44">
        <v>4.3499999999999996</v>
      </c>
      <c r="AJ36" s="44">
        <v>4.3</v>
      </c>
      <c r="AK36" s="44">
        <v>4.25</v>
      </c>
      <c r="AL36" s="44">
        <v>4.2</v>
      </c>
      <c r="AM36" s="44">
        <v>4.16</v>
      </c>
      <c r="AN36" s="44">
        <v>4.12</v>
      </c>
      <c r="AO36" s="44">
        <v>4.08</v>
      </c>
      <c r="AP36" s="44">
        <v>4.05</v>
      </c>
      <c r="AQ36" s="44">
        <v>4.0199999999999996</v>
      </c>
      <c r="AR36" s="44"/>
      <c r="AS36" s="44"/>
      <c r="AT36" s="44"/>
      <c r="AU36" s="44"/>
      <c r="AV36" s="44"/>
      <c r="AW36" s="44"/>
      <c r="AX36" s="44"/>
      <c r="AY36" s="44"/>
      <c r="AZ36" s="44"/>
    </row>
    <row r="37" spans="1:52" x14ac:dyDescent="0.2">
      <c r="A37" s="43">
        <v>26</v>
      </c>
      <c r="B37" s="44">
        <v>85.7</v>
      </c>
      <c r="C37" s="44">
        <v>43.64</v>
      </c>
      <c r="D37" s="44">
        <v>29.63</v>
      </c>
      <c r="E37" s="44">
        <v>22.63</v>
      </c>
      <c r="F37" s="44">
        <v>18.440000000000001</v>
      </c>
      <c r="G37" s="44">
        <v>15.64</v>
      </c>
      <c r="H37" s="44">
        <v>13.65</v>
      </c>
      <c r="I37" s="44">
        <v>12.16</v>
      </c>
      <c r="J37" s="44">
        <v>11</v>
      </c>
      <c r="K37" s="44">
        <v>10.08</v>
      </c>
      <c r="L37" s="44">
        <v>9.32</v>
      </c>
      <c r="M37" s="44">
        <v>8.6999999999999993</v>
      </c>
      <c r="N37" s="44">
        <v>8.17</v>
      </c>
      <c r="O37" s="44">
        <v>7.72</v>
      </c>
      <c r="P37" s="44">
        <v>7.33</v>
      </c>
      <c r="Q37" s="44">
        <v>6.99</v>
      </c>
      <c r="R37" s="44">
        <v>6.69</v>
      </c>
      <c r="S37" s="44">
        <v>6.42</v>
      </c>
      <c r="T37" s="44">
        <v>6.19</v>
      </c>
      <c r="U37" s="44">
        <v>5.98</v>
      </c>
      <c r="V37" s="44">
        <v>5.79</v>
      </c>
      <c r="W37" s="44">
        <v>5.62</v>
      </c>
      <c r="X37" s="44">
        <v>5.46</v>
      </c>
      <c r="Y37" s="44">
        <v>5.32</v>
      </c>
      <c r="Z37" s="44">
        <v>5.19</v>
      </c>
      <c r="AA37" s="44">
        <v>5.08</v>
      </c>
      <c r="AB37" s="44">
        <v>4.97</v>
      </c>
      <c r="AC37" s="44">
        <v>4.87</v>
      </c>
      <c r="AD37" s="44">
        <v>4.78</v>
      </c>
      <c r="AE37" s="44">
        <v>4.7</v>
      </c>
      <c r="AF37" s="44">
        <v>4.62</v>
      </c>
      <c r="AG37" s="44">
        <v>4.55</v>
      </c>
      <c r="AH37" s="44">
        <v>4.49</v>
      </c>
      <c r="AI37" s="44">
        <v>4.43</v>
      </c>
      <c r="AJ37" s="44">
        <v>4.37</v>
      </c>
      <c r="AK37" s="44">
        <v>4.32</v>
      </c>
      <c r="AL37" s="44">
        <v>4.28</v>
      </c>
      <c r="AM37" s="44">
        <v>4.2300000000000004</v>
      </c>
      <c r="AN37" s="44">
        <v>4.1900000000000004</v>
      </c>
      <c r="AO37" s="44">
        <v>4.16</v>
      </c>
      <c r="AP37" s="44">
        <v>4.12</v>
      </c>
      <c r="AQ37" s="44"/>
      <c r="AR37" s="44"/>
      <c r="AS37" s="44"/>
      <c r="AT37" s="44"/>
      <c r="AU37" s="44"/>
      <c r="AV37" s="44"/>
      <c r="AW37" s="44"/>
      <c r="AX37" s="44"/>
      <c r="AY37" s="44"/>
      <c r="AZ37" s="44"/>
    </row>
    <row r="38" spans="1:52" x14ac:dyDescent="0.2">
      <c r="A38" s="43">
        <v>27</v>
      </c>
      <c r="B38" s="44">
        <v>86.91</v>
      </c>
      <c r="C38" s="44">
        <v>44.26</v>
      </c>
      <c r="D38" s="44">
        <v>30.05</v>
      </c>
      <c r="E38" s="44">
        <v>22.95</v>
      </c>
      <c r="F38" s="44">
        <v>18.7</v>
      </c>
      <c r="G38" s="44">
        <v>15.86</v>
      </c>
      <c r="H38" s="44">
        <v>13.84</v>
      </c>
      <c r="I38" s="44">
        <v>12.33</v>
      </c>
      <c r="J38" s="44">
        <v>11.16</v>
      </c>
      <c r="K38" s="44">
        <v>10.220000000000001</v>
      </c>
      <c r="L38" s="44">
        <v>9.4600000000000009</v>
      </c>
      <c r="M38" s="44">
        <v>8.82</v>
      </c>
      <c r="N38" s="44">
        <v>8.2799999999999994</v>
      </c>
      <c r="O38" s="44">
        <v>7.83</v>
      </c>
      <c r="P38" s="44">
        <v>7.43</v>
      </c>
      <c r="Q38" s="44">
        <v>7.09</v>
      </c>
      <c r="R38" s="44">
        <v>6.79</v>
      </c>
      <c r="S38" s="44">
        <v>6.52</v>
      </c>
      <c r="T38" s="44">
        <v>6.28</v>
      </c>
      <c r="U38" s="44">
        <v>6.07</v>
      </c>
      <c r="V38" s="44">
        <v>5.87</v>
      </c>
      <c r="W38" s="44">
        <v>5.7</v>
      </c>
      <c r="X38" s="44">
        <v>5.55</v>
      </c>
      <c r="Y38" s="44">
        <v>5.4</v>
      </c>
      <c r="Z38" s="44">
        <v>5.27</v>
      </c>
      <c r="AA38" s="44">
        <v>5.16</v>
      </c>
      <c r="AB38" s="44">
        <v>5.05</v>
      </c>
      <c r="AC38" s="44">
        <v>4.95</v>
      </c>
      <c r="AD38" s="44">
        <v>4.8600000000000003</v>
      </c>
      <c r="AE38" s="44">
        <v>4.7699999999999996</v>
      </c>
      <c r="AF38" s="44">
        <v>4.7</v>
      </c>
      <c r="AG38" s="44">
        <v>4.63</v>
      </c>
      <c r="AH38" s="44">
        <v>4.5599999999999996</v>
      </c>
      <c r="AI38" s="44">
        <v>4.5</v>
      </c>
      <c r="AJ38" s="44">
        <v>4.45</v>
      </c>
      <c r="AK38" s="44">
        <v>4.4000000000000004</v>
      </c>
      <c r="AL38" s="44">
        <v>4.3499999999999996</v>
      </c>
      <c r="AM38" s="44">
        <v>4.3099999999999996</v>
      </c>
      <c r="AN38" s="44">
        <v>4.2699999999999996</v>
      </c>
      <c r="AO38" s="44">
        <v>4.2300000000000004</v>
      </c>
      <c r="AP38" s="44"/>
      <c r="AQ38" s="44"/>
      <c r="AR38" s="44"/>
      <c r="AS38" s="44"/>
      <c r="AT38" s="44"/>
      <c r="AU38" s="44"/>
      <c r="AV38" s="44"/>
      <c r="AW38" s="44"/>
      <c r="AX38" s="44"/>
      <c r="AY38" s="44"/>
      <c r="AZ38" s="44"/>
    </row>
    <row r="39" spans="1:52" x14ac:dyDescent="0.2">
      <c r="A39" s="43">
        <v>28</v>
      </c>
      <c r="B39" s="44">
        <v>88.12</v>
      </c>
      <c r="C39" s="44">
        <v>44.88</v>
      </c>
      <c r="D39" s="44">
        <v>30.47</v>
      </c>
      <c r="E39" s="44">
        <v>23.28</v>
      </c>
      <c r="F39" s="44">
        <v>18.96</v>
      </c>
      <c r="G39" s="44">
        <v>16.09</v>
      </c>
      <c r="H39" s="44">
        <v>14.04</v>
      </c>
      <c r="I39" s="44">
        <v>12.51</v>
      </c>
      <c r="J39" s="44">
        <v>11.32</v>
      </c>
      <c r="K39" s="44">
        <v>10.37</v>
      </c>
      <c r="L39" s="44">
        <v>9.59</v>
      </c>
      <c r="M39" s="44">
        <v>8.9499999999999993</v>
      </c>
      <c r="N39" s="44">
        <v>8.4</v>
      </c>
      <c r="O39" s="44">
        <v>7.94</v>
      </c>
      <c r="P39" s="44">
        <v>7.54</v>
      </c>
      <c r="Q39" s="44">
        <v>7.19</v>
      </c>
      <c r="R39" s="44">
        <v>6.88</v>
      </c>
      <c r="S39" s="44">
        <v>6.61</v>
      </c>
      <c r="T39" s="44">
        <v>6.37</v>
      </c>
      <c r="U39" s="44">
        <v>6.16</v>
      </c>
      <c r="V39" s="44">
        <v>5.96</v>
      </c>
      <c r="W39" s="44">
        <v>5.79</v>
      </c>
      <c r="X39" s="44">
        <v>5.63</v>
      </c>
      <c r="Y39" s="44">
        <v>5.49</v>
      </c>
      <c r="Z39" s="44">
        <v>5.35</v>
      </c>
      <c r="AA39" s="44">
        <v>5.24</v>
      </c>
      <c r="AB39" s="44">
        <v>5.13</v>
      </c>
      <c r="AC39" s="44">
        <v>5.03</v>
      </c>
      <c r="AD39" s="44">
        <v>4.9400000000000004</v>
      </c>
      <c r="AE39" s="44">
        <v>4.8499999999999996</v>
      </c>
      <c r="AF39" s="44">
        <v>4.78</v>
      </c>
      <c r="AG39" s="44">
        <v>4.7</v>
      </c>
      <c r="AH39" s="44">
        <v>4.6399999999999997</v>
      </c>
      <c r="AI39" s="44">
        <v>4.58</v>
      </c>
      <c r="AJ39" s="44">
        <v>4.53</v>
      </c>
      <c r="AK39" s="44">
        <v>4.4800000000000004</v>
      </c>
      <c r="AL39" s="44">
        <v>4.43</v>
      </c>
      <c r="AM39" s="44">
        <v>4.3899999999999997</v>
      </c>
      <c r="AN39" s="44">
        <v>4.3499999999999996</v>
      </c>
      <c r="AO39" s="44"/>
      <c r="AP39" s="44"/>
      <c r="AQ39" s="44"/>
      <c r="AR39" s="44"/>
      <c r="AS39" s="44"/>
      <c r="AT39" s="44"/>
      <c r="AU39" s="44"/>
      <c r="AV39" s="44"/>
      <c r="AW39" s="44"/>
      <c r="AX39" s="44"/>
      <c r="AY39" s="44"/>
      <c r="AZ39" s="44"/>
    </row>
    <row r="40" spans="1:52" x14ac:dyDescent="0.2">
      <c r="A40" s="43">
        <v>29</v>
      </c>
      <c r="B40" s="44">
        <v>89.36</v>
      </c>
      <c r="C40" s="44">
        <v>45.51</v>
      </c>
      <c r="D40" s="44">
        <v>30.9</v>
      </c>
      <c r="E40" s="44">
        <v>23.61</v>
      </c>
      <c r="F40" s="44">
        <v>19.23</v>
      </c>
      <c r="G40" s="44">
        <v>16.32</v>
      </c>
      <c r="H40" s="44">
        <v>14.24</v>
      </c>
      <c r="I40" s="44">
        <v>12.69</v>
      </c>
      <c r="J40" s="44">
        <v>11.48</v>
      </c>
      <c r="K40" s="44">
        <v>10.52</v>
      </c>
      <c r="L40" s="44">
        <v>9.73</v>
      </c>
      <c r="M40" s="44">
        <v>9.08</v>
      </c>
      <c r="N40" s="44">
        <v>8.5299999999999994</v>
      </c>
      <c r="O40" s="44">
        <v>8.06</v>
      </c>
      <c r="P40" s="44">
        <v>7.65</v>
      </c>
      <c r="Q40" s="44">
        <v>7.3</v>
      </c>
      <c r="R40" s="44">
        <v>6.99</v>
      </c>
      <c r="S40" s="44">
        <v>6.71</v>
      </c>
      <c r="T40" s="44">
        <v>6.47</v>
      </c>
      <c r="U40" s="44">
        <v>6.25</v>
      </c>
      <c r="V40" s="44">
        <v>6.05</v>
      </c>
      <c r="W40" s="44">
        <v>5.88</v>
      </c>
      <c r="X40" s="44">
        <v>5.72</v>
      </c>
      <c r="Y40" s="44">
        <v>5.57</v>
      </c>
      <c r="Z40" s="44">
        <v>5.44</v>
      </c>
      <c r="AA40" s="44">
        <v>5.32</v>
      </c>
      <c r="AB40" s="44">
        <v>5.21</v>
      </c>
      <c r="AC40" s="44">
        <v>5.1100000000000003</v>
      </c>
      <c r="AD40" s="44">
        <v>5.0199999999999996</v>
      </c>
      <c r="AE40" s="44">
        <v>4.93</v>
      </c>
      <c r="AF40" s="44">
        <v>4.8600000000000003</v>
      </c>
      <c r="AG40" s="44">
        <v>4.79</v>
      </c>
      <c r="AH40" s="44">
        <v>4.72</v>
      </c>
      <c r="AI40" s="44">
        <v>4.66</v>
      </c>
      <c r="AJ40" s="44">
        <v>4.6100000000000003</v>
      </c>
      <c r="AK40" s="44">
        <v>4.5599999999999996</v>
      </c>
      <c r="AL40" s="44">
        <v>4.51</v>
      </c>
      <c r="AM40" s="44">
        <v>4.47</v>
      </c>
      <c r="AN40" s="44"/>
      <c r="AO40" s="44"/>
      <c r="AP40" s="44"/>
      <c r="AQ40" s="44"/>
      <c r="AR40" s="44"/>
      <c r="AS40" s="44"/>
      <c r="AT40" s="44"/>
      <c r="AU40" s="44"/>
      <c r="AV40" s="44"/>
      <c r="AW40" s="44"/>
      <c r="AX40" s="44"/>
      <c r="AY40" s="44"/>
      <c r="AZ40" s="44"/>
    </row>
    <row r="41" spans="1:52" x14ac:dyDescent="0.2">
      <c r="A41" s="43">
        <v>30</v>
      </c>
      <c r="B41" s="44">
        <v>90.61</v>
      </c>
      <c r="C41" s="44">
        <v>46.15</v>
      </c>
      <c r="D41" s="44">
        <v>31.34</v>
      </c>
      <c r="E41" s="44">
        <v>23.94</v>
      </c>
      <c r="F41" s="44">
        <v>19.5</v>
      </c>
      <c r="G41" s="44">
        <v>16.55</v>
      </c>
      <c r="H41" s="44">
        <v>14.44</v>
      </c>
      <c r="I41" s="44">
        <v>12.87</v>
      </c>
      <c r="J41" s="44">
        <v>11.64</v>
      </c>
      <c r="K41" s="44">
        <v>10.67</v>
      </c>
      <c r="L41" s="44">
        <v>9.8699999999999992</v>
      </c>
      <c r="M41" s="44">
        <v>9.2100000000000009</v>
      </c>
      <c r="N41" s="44">
        <v>8.65</v>
      </c>
      <c r="O41" s="44">
        <v>8.17</v>
      </c>
      <c r="P41" s="44">
        <v>7.76</v>
      </c>
      <c r="Q41" s="44">
        <v>7.4</v>
      </c>
      <c r="R41" s="44">
        <v>7.09</v>
      </c>
      <c r="S41" s="44">
        <v>6.81</v>
      </c>
      <c r="T41" s="44">
        <v>6.56</v>
      </c>
      <c r="U41" s="44">
        <v>6.34</v>
      </c>
      <c r="V41" s="44">
        <v>6.14</v>
      </c>
      <c r="W41" s="44">
        <v>5.96</v>
      </c>
      <c r="X41" s="44">
        <v>5.8</v>
      </c>
      <c r="Y41" s="44">
        <v>5.66</v>
      </c>
      <c r="Z41" s="44">
        <v>5.52</v>
      </c>
      <c r="AA41" s="44">
        <v>5.4</v>
      </c>
      <c r="AB41" s="44">
        <v>5.29</v>
      </c>
      <c r="AC41" s="44">
        <v>5.19</v>
      </c>
      <c r="AD41" s="44">
        <v>5.0999999999999996</v>
      </c>
      <c r="AE41" s="44">
        <v>5.0199999999999996</v>
      </c>
      <c r="AF41" s="44">
        <v>4.9400000000000004</v>
      </c>
      <c r="AG41" s="44">
        <v>4.87</v>
      </c>
      <c r="AH41" s="44">
        <v>4.8099999999999996</v>
      </c>
      <c r="AI41" s="44">
        <v>4.75</v>
      </c>
      <c r="AJ41" s="44">
        <v>4.6900000000000004</v>
      </c>
      <c r="AK41" s="44">
        <v>4.6399999999999997</v>
      </c>
      <c r="AL41" s="44">
        <v>4.59</v>
      </c>
      <c r="AM41" s="44"/>
      <c r="AN41" s="44"/>
      <c r="AO41" s="44"/>
      <c r="AP41" s="44"/>
      <c r="AQ41" s="44"/>
      <c r="AR41" s="44"/>
      <c r="AS41" s="44"/>
      <c r="AT41" s="44"/>
      <c r="AU41" s="44"/>
      <c r="AV41" s="44"/>
      <c r="AW41" s="44"/>
      <c r="AX41" s="44"/>
      <c r="AY41" s="44"/>
      <c r="AZ41" s="44"/>
    </row>
    <row r="42" spans="1:52" x14ac:dyDescent="0.2">
      <c r="A42" s="43">
        <v>31</v>
      </c>
      <c r="B42" s="44">
        <v>91.87</v>
      </c>
      <c r="C42" s="44">
        <v>46.8</v>
      </c>
      <c r="D42" s="44">
        <v>31.78</v>
      </c>
      <c r="E42" s="44">
        <v>24.28</v>
      </c>
      <c r="F42" s="44">
        <v>19.78</v>
      </c>
      <c r="G42" s="44">
        <v>16.78</v>
      </c>
      <c r="H42" s="44">
        <v>14.65</v>
      </c>
      <c r="I42" s="44">
        <v>13.05</v>
      </c>
      <c r="J42" s="44">
        <v>11.81</v>
      </c>
      <c r="K42" s="44">
        <v>10.82</v>
      </c>
      <c r="L42" s="44">
        <v>10.01</v>
      </c>
      <c r="M42" s="44">
        <v>9.34</v>
      </c>
      <c r="N42" s="44">
        <v>8.77</v>
      </c>
      <c r="O42" s="44">
        <v>8.2899999999999991</v>
      </c>
      <c r="P42" s="44">
        <v>7.87</v>
      </c>
      <c r="Q42" s="44">
        <v>7.51</v>
      </c>
      <c r="R42" s="44">
        <v>7.19</v>
      </c>
      <c r="S42" s="44">
        <v>6.91</v>
      </c>
      <c r="T42" s="44">
        <v>6.66</v>
      </c>
      <c r="U42" s="44">
        <v>6.44</v>
      </c>
      <c r="V42" s="44">
        <v>6.24</v>
      </c>
      <c r="W42" s="44">
        <v>6.06</v>
      </c>
      <c r="X42" s="44">
        <v>5.89</v>
      </c>
      <c r="Y42" s="44">
        <v>5.75</v>
      </c>
      <c r="Z42" s="44">
        <v>5.61</v>
      </c>
      <c r="AA42" s="44">
        <v>5.49</v>
      </c>
      <c r="AB42" s="44">
        <v>5.38</v>
      </c>
      <c r="AC42" s="44">
        <v>5.28</v>
      </c>
      <c r="AD42" s="44">
        <v>5.19</v>
      </c>
      <c r="AE42" s="44">
        <v>5.0999999999999996</v>
      </c>
      <c r="AF42" s="44">
        <v>5.03</v>
      </c>
      <c r="AG42" s="44">
        <v>4.96</v>
      </c>
      <c r="AH42" s="44">
        <v>4.8899999999999997</v>
      </c>
      <c r="AI42" s="44">
        <v>4.83</v>
      </c>
      <c r="AJ42" s="44">
        <v>4.78</v>
      </c>
      <c r="AK42" s="44">
        <v>4.7300000000000004</v>
      </c>
      <c r="AL42" s="44"/>
      <c r="AM42" s="44"/>
      <c r="AN42" s="44"/>
      <c r="AO42" s="44"/>
      <c r="AP42" s="44"/>
      <c r="AQ42" s="44"/>
      <c r="AR42" s="44"/>
      <c r="AS42" s="44"/>
      <c r="AT42" s="44"/>
      <c r="AU42" s="44"/>
      <c r="AV42" s="44"/>
      <c r="AW42" s="44"/>
      <c r="AX42" s="44"/>
      <c r="AY42" s="44"/>
      <c r="AZ42" s="44"/>
    </row>
    <row r="43" spans="1:52" x14ac:dyDescent="0.2">
      <c r="A43" s="43">
        <v>32</v>
      </c>
      <c r="B43" s="44">
        <v>93.15</v>
      </c>
      <c r="C43" s="44">
        <v>47.45</v>
      </c>
      <c r="D43" s="44">
        <v>32.22</v>
      </c>
      <c r="E43" s="44">
        <v>24.62</v>
      </c>
      <c r="F43" s="44">
        <v>20.059999999999999</v>
      </c>
      <c r="G43" s="44">
        <v>17.02</v>
      </c>
      <c r="H43" s="44">
        <v>14.86</v>
      </c>
      <c r="I43" s="44">
        <v>13.24</v>
      </c>
      <c r="J43" s="44">
        <v>11.98</v>
      </c>
      <c r="K43" s="44">
        <v>10.97</v>
      </c>
      <c r="L43" s="44">
        <v>10.16</v>
      </c>
      <c r="M43" s="44">
        <v>9.4700000000000006</v>
      </c>
      <c r="N43" s="44">
        <v>8.9</v>
      </c>
      <c r="O43" s="44">
        <v>8.41</v>
      </c>
      <c r="P43" s="44">
        <v>7.99</v>
      </c>
      <c r="Q43" s="44">
        <v>7.62</v>
      </c>
      <c r="R43" s="44">
        <v>7.3</v>
      </c>
      <c r="S43" s="44">
        <v>7.01</v>
      </c>
      <c r="T43" s="44">
        <v>6.76</v>
      </c>
      <c r="U43" s="44">
        <v>6.53</v>
      </c>
      <c r="V43" s="44">
        <v>6.33</v>
      </c>
      <c r="W43" s="44">
        <v>6.15</v>
      </c>
      <c r="X43" s="44">
        <v>5.99</v>
      </c>
      <c r="Y43" s="44">
        <v>5.84</v>
      </c>
      <c r="Z43" s="44">
        <v>5.7</v>
      </c>
      <c r="AA43" s="44">
        <v>5.58</v>
      </c>
      <c r="AB43" s="44">
        <v>5.47</v>
      </c>
      <c r="AC43" s="44">
        <v>5.37</v>
      </c>
      <c r="AD43" s="44">
        <v>5.28</v>
      </c>
      <c r="AE43" s="44">
        <v>5.19</v>
      </c>
      <c r="AF43" s="44">
        <v>5.12</v>
      </c>
      <c r="AG43" s="44">
        <v>5.05</v>
      </c>
      <c r="AH43" s="44">
        <v>4.9800000000000004</v>
      </c>
      <c r="AI43" s="44">
        <v>4.92</v>
      </c>
      <c r="AJ43" s="44">
        <v>4.87</v>
      </c>
      <c r="AK43" s="44"/>
      <c r="AL43" s="44"/>
      <c r="AM43" s="44"/>
      <c r="AN43" s="44"/>
      <c r="AO43" s="44"/>
      <c r="AP43" s="44"/>
      <c r="AQ43" s="44"/>
      <c r="AR43" s="44"/>
      <c r="AS43" s="44"/>
      <c r="AT43" s="44"/>
      <c r="AU43" s="44"/>
      <c r="AV43" s="44"/>
      <c r="AW43" s="44"/>
      <c r="AX43" s="44"/>
      <c r="AY43" s="44"/>
      <c r="AZ43" s="44"/>
    </row>
    <row r="44" spans="1:52" x14ac:dyDescent="0.2">
      <c r="A44" s="43">
        <v>33</v>
      </c>
      <c r="B44" s="44">
        <v>94.44</v>
      </c>
      <c r="C44" s="44">
        <v>48.1</v>
      </c>
      <c r="D44" s="44">
        <v>32.67</v>
      </c>
      <c r="E44" s="44">
        <v>24.96</v>
      </c>
      <c r="F44" s="44">
        <v>20.34</v>
      </c>
      <c r="G44" s="44">
        <v>17.260000000000002</v>
      </c>
      <c r="H44" s="44">
        <v>15.06</v>
      </c>
      <c r="I44" s="44">
        <v>13.42</v>
      </c>
      <c r="J44" s="44">
        <v>12.15</v>
      </c>
      <c r="K44" s="44">
        <v>11.13</v>
      </c>
      <c r="L44" s="44">
        <v>10.3</v>
      </c>
      <c r="M44" s="44">
        <v>9.61</v>
      </c>
      <c r="N44" s="44">
        <v>9.0299999999999994</v>
      </c>
      <c r="O44" s="44">
        <v>8.5299999999999994</v>
      </c>
      <c r="P44" s="44">
        <v>8.11</v>
      </c>
      <c r="Q44" s="44">
        <v>7.73</v>
      </c>
      <c r="R44" s="44">
        <v>7.41</v>
      </c>
      <c r="S44" s="44">
        <v>7.12</v>
      </c>
      <c r="T44" s="44">
        <v>6.86</v>
      </c>
      <c r="U44" s="44">
        <v>6.63</v>
      </c>
      <c r="V44" s="44">
        <v>6.43</v>
      </c>
      <c r="W44" s="44">
        <v>6.25</v>
      </c>
      <c r="X44" s="44">
        <v>6.08</v>
      </c>
      <c r="Y44" s="44">
        <v>5.93</v>
      </c>
      <c r="Z44" s="44">
        <v>5.8</v>
      </c>
      <c r="AA44" s="44">
        <v>5.67</v>
      </c>
      <c r="AB44" s="44">
        <v>5.56</v>
      </c>
      <c r="AC44" s="44">
        <v>5.46</v>
      </c>
      <c r="AD44" s="44">
        <v>5.37</v>
      </c>
      <c r="AE44" s="44">
        <v>5.29</v>
      </c>
      <c r="AF44" s="44">
        <v>5.21</v>
      </c>
      <c r="AG44" s="44">
        <v>5.14</v>
      </c>
      <c r="AH44" s="44">
        <v>5.08</v>
      </c>
      <c r="AI44" s="44">
        <v>5.01</v>
      </c>
      <c r="AJ44" s="44"/>
      <c r="AK44" s="44"/>
      <c r="AL44" s="44"/>
      <c r="AM44" s="44"/>
      <c r="AN44" s="44"/>
      <c r="AO44" s="44"/>
      <c r="AP44" s="44"/>
      <c r="AQ44" s="44"/>
      <c r="AR44" s="44"/>
      <c r="AS44" s="44"/>
      <c r="AT44" s="44"/>
      <c r="AU44" s="44"/>
      <c r="AV44" s="44"/>
      <c r="AW44" s="44"/>
      <c r="AX44" s="44"/>
      <c r="AY44" s="44"/>
      <c r="AZ44" s="44"/>
    </row>
    <row r="45" spans="1:52" x14ac:dyDescent="0.2">
      <c r="A45" s="43">
        <v>34</v>
      </c>
      <c r="B45" s="44">
        <v>95.73</v>
      </c>
      <c r="C45" s="44">
        <v>48.77</v>
      </c>
      <c r="D45" s="44">
        <v>33.119999999999997</v>
      </c>
      <c r="E45" s="44">
        <v>25.3</v>
      </c>
      <c r="F45" s="44">
        <v>20.62</v>
      </c>
      <c r="G45" s="44">
        <v>17.5</v>
      </c>
      <c r="H45" s="44">
        <v>15.27</v>
      </c>
      <c r="I45" s="44">
        <v>13.61</v>
      </c>
      <c r="J45" s="44">
        <v>12.32</v>
      </c>
      <c r="K45" s="44">
        <v>11.29</v>
      </c>
      <c r="L45" s="44">
        <v>10.45</v>
      </c>
      <c r="M45" s="44">
        <v>9.75</v>
      </c>
      <c r="N45" s="44">
        <v>9.16</v>
      </c>
      <c r="O45" s="44">
        <v>8.66</v>
      </c>
      <c r="P45" s="44">
        <v>8.2200000000000006</v>
      </c>
      <c r="Q45" s="44">
        <v>7.85</v>
      </c>
      <c r="R45" s="44">
        <v>7.52</v>
      </c>
      <c r="S45" s="44">
        <v>7.22</v>
      </c>
      <c r="T45" s="44">
        <v>6.97</v>
      </c>
      <c r="U45" s="44">
        <v>6.74</v>
      </c>
      <c r="V45" s="44">
        <v>6.53</v>
      </c>
      <c r="W45" s="44">
        <v>6.35</v>
      </c>
      <c r="X45" s="44">
        <v>6.18</v>
      </c>
      <c r="Y45" s="44">
        <v>6.03</v>
      </c>
      <c r="Z45" s="44">
        <v>5.89</v>
      </c>
      <c r="AA45" s="44">
        <v>5.77</v>
      </c>
      <c r="AB45" s="44">
        <v>5.66</v>
      </c>
      <c r="AC45" s="44">
        <v>5.56</v>
      </c>
      <c r="AD45" s="44">
        <v>5.47</v>
      </c>
      <c r="AE45" s="44">
        <v>5.38</v>
      </c>
      <c r="AF45" s="44">
        <v>5.31</v>
      </c>
      <c r="AG45" s="44">
        <v>5.24</v>
      </c>
      <c r="AH45" s="44">
        <v>5.17</v>
      </c>
      <c r="AI45" s="44"/>
      <c r="AJ45" s="44"/>
      <c r="AK45" s="44"/>
      <c r="AL45" s="44"/>
      <c r="AM45" s="44"/>
      <c r="AN45" s="44"/>
      <c r="AO45" s="44"/>
      <c r="AP45" s="44"/>
      <c r="AQ45" s="44"/>
      <c r="AR45" s="44"/>
      <c r="AS45" s="44"/>
      <c r="AT45" s="44"/>
      <c r="AU45" s="44"/>
      <c r="AV45" s="44"/>
      <c r="AW45" s="44"/>
      <c r="AX45" s="44"/>
      <c r="AY45" s="44"/>
      <c r="AZ45" s="44"/>
    </row>
    <row r="46" spans="1:52" x14ac:dyDescent="0.2">
      <c r="A46" s="43">
        <v>35</v>
      </c>
      <c r="B46" s="44">
        <v>97.05</v>
      </c>
      <c r="C46" s="44">
        <v>49.44</v>
      </c>
      <c r="D46" s="44">
        <v>33.58</v>
      </c>
      <c r="E46" s="44">
        <v>25.65</v>
      </c>
      <c r="F46" s="44">
        <v>20.9</v>
      </c>
      <c r="G46" s="44">
        <v>17.739999999999998</v>
      </c>
      <c r="H46" s="44">
        <v>15.49</v>
      </c>
      <c r="I46" s="44">
        <v>13.8</v>
      </c>
      <c r="J46" s="44">
        <v>12.49</v>
      </c>
      <c r="K46" s="44">
        <v>11.45</v>
      </c>
      <c r="L46" s="44">
        <v>10.59</v>
      </c>
      <c r="M46" s="44">
        <v>9.89</v>
      </c>
      <c r="N46" s="44">
        <v>9.2899999999999991</v>
      </c>
      <c r="O46" s="44">
        <v>8.7799999999999994</v>
      </c>
      <c r="P46" s="44">
        <v>8.34</v>
      </c>
      <c r="Q46" s="44">
        <v>7.96</v>
      </c>
      <c r="R46" s="44">
        <v>7.63</v>
      </c>
      <c r="S46" s="44">
        <v>7.33</v>
      </c>
      <c r="T46" s="44">
        <v>7.07</v>
      </c>
      <c r="U46" s="44">
        <v>6.84</v>
      </c>
      <c r="V46" s="44">
        <v>6.64</v>
      </c>
      <c r="W46" s="44">
        <v>6.45</v>
      </c>
      <c r="X46" s="44">
        <v>6.28</v>
      </c>
      <c r="Y46" s="44">
        <v>6.13</v>
      </c>
      <c r="Z46" s="44">
        <v>6</v>
      </c>
      <c r="AA46" s="44">
        <v>5.87</v>
      </c>
      <c r="AB46" s="44">
        <v>5.76</v>
      </c>
      <c r="AC46" s="44">
        <v>5.66</v>
      </c>
      <c r="AD46" s="44">
        <v>5.57</v>
      </c>
      <c r="AE46" s="44">
        <v>5.49</v>
      </c>
      <c r="AF46" s="44">
        <v>5.41</v>
      </c>
      <c r="AG46" s="44">
        <v>5.33</v>
      </c>
      <c r="AH46" s="44"/>
      <c r="AI46" s="44"/>
      <c r="AJ46" s="44"/>
      <c r="AK46" s="44"/>
      <c r="AL46" s="44"/>
      <c r="AM46" s="44"/>
      <c r="AN46" s="44"/>
      <c r="AO46" s="44"/>
      <c r="AP46" s="44"/>
      <c r="AQ46" s="44"/>
      <c r="AR46" s="44"/>
      <c r="AS46" s="44"/>
      <c r="AT46" s="44"/>
      <c r="AU46" s="44"/>
      <c r="AV46" s="44"/>
      <c r="AW46" s="44"/>
      <c r="AX46" s="44"/>
      <c r="AY46" s="44"/>
      <c r="AZ46" s="44"/>
    </row>
    <row r="47" spans="1:52" x14ac:dyDescent="0.2">
      <c r="A47" s="43">
        <v>36</v>
      </c>
      <c r="B47" s="44">
        <v>98.38</v>
      </c>
      <c r="C47" s="44">
        <v>50.12</v>
      </c>
      <c r="D47" s="44">
        <v>34.04</v>
      </c>
      <c r="E47" s="44">
        <v>26.01</v>
      </c>
      <c r="F47" s="44">
        <v>21.19</v>
      </c>
      <c r="G47" s="44">
        <v>17.989999999999998</v>
      </c>
      <c r="H47" s="44">
        <v>15.7</v>
      </c>
      <c r="I47" s="44">
        <v>13.99</v>
      </c>
      <c r="J47" s="44">
        <v>12.67</v>
      </c>
      <c r="K47" s="44">
        <v>11.61</v>
      </c>
      <c r="L47" s="44">
        <v>10.75</v>
      </c>
      <c r="M47" s="44">
        <v>10.029999999999999</v>
      </c>
      <c r="N47" s="44">
        <v>9.43</v>
      </c>
      <c r="O47" s="44">
        <v>8.91</v>
      </c>
      <c r="P47" s="44">
        <v>8.4700000000000006</v>
      </c>
      <c r="Q47" s="44">
        <v>8.08</v>
      </c>
      <c r="R47" s="44">
        <v>7.75</v>
      </c>
      <c r="S47" s="44">
        <v>7.45</v>
      </c>
      <c r="T47" s="44">
        <v>7.19</v>
      </c>
      <c r="U47" s="44">
        <v>6.95</v>
      </c>
      <c r="V47" s="44">
        <v>6.74</v>
      </c>
      <c r="W47" s="44">
        <v>6.56</v>
      </c>
      <c r="X47" s="44">
        <v>6.39</v>
      </c>
      <c r="Y47" s="44">
        <v>6.24</v>
      </c>
      <c r="Z47" s="44">
        <v>6.1</v>
      </c>
      <c r="AA47" s="44">
        <v>5.98</v>
      </c>
      <c r="AB47" s="44">
        <v>5.87</v>
      </c>
      <c r="AC47" s="44">
        <v>5.77</v>
      </c>
      <c r="AD47" s="44">
        <v>5.68</v>
      </c>
      <c r="AE47" s="44">
        <v>5.59</v>
      </c>
      <c r="AF47" s="44">
        <v>5.51</v>
      </c>
      <c r="AG47" s="44"/>
      <c r="AH47" s="44"/>
      <c r="AI47" s="44"/>
      <c r="AJ47" s="44"/>
      <c r="AK47" s="44"/>
      <c r="AL47" s="44"/>
      <c r="AM47" s="44"/>
      <c r="AN47" s="44"/>
      <c r="AO47" s="44"/>
      <c r="AP47" s="44"/>
      <c r="AQ47" s="44"/>
      <c r="AR47" s="44"/>
      <c r="AS47" s="44"/>
      <c r="AT47" s="44"/>
      <c r="AU47" s="44"/>
      <c r="AV47" s="44"/>
      <c r="AW47" s="44"/>
      <c r="AX47" s="44"/>
      <c r="AY47" s="44"/>
      <c r="AZ47" s="44"/>
    </row>
    <row r="48" spans="1:52" x14ac:dyDescent="0.2">
      <c r="A48" s="43">
        <v>37</v>
      </c>
      <c r="B48" s="44">
        <v>99.72</v>
      </c>
      <c r="C48" s="44">
        <v>50.81</v>
      </c>
      <c r="D48" s="44">
        <v>34.51</v>
      </c>
      <c r="E48" s="44">
        <v>26.37</v>
      </c>
      <c r="F48" s="44">
        <v>21.49</v>
      </c>
      <c r="G48" s="44">
        <v>18.239999999999998</v>
      </c>
      <c r="H48" s="44">
        <v>15.93</v>
      </c>
      <c r="I48" s="44">
        <v>14.19</v>
      </c>
      <c r="J48" s="44">
        <v>12.85</v>
      </c>
      <c r="K48" s="44">
        <v>11.77</v>
      </c>
      <c r="L48" s="44">
        <v>10.9</v>
      </c>
      <c r="M48" s="44">
        <v>10.18</v>
      </c>
      <c r="N48" s="44">
        <v>9.56</v>
      </c>
      <c r="O48" s="44">
        <v>9.0399999999999991</v>
      </c>
      <c r="P48" s="44">
        <v>8.59</v>
      </c>
      <c r="Q48" s="44">
        <v>8.2100000000000009</v>
      </c>
      <c r="R48" s="44">
        <v>7.87</v>
      </c>
      <c r="S48" s="44">
        <v>7.57</v>
      </c>
      <c r="T48" s="44">
        <v>7.3</v>
      </c>
      <c r="U48" s="44">
        <v>7.07</v>
      </c>
      <c r="V48" s="44">
        <v>6.86</v>
      </c>
      <c r="W48" s="44">
        <v>6.67</v>
      </c>
      <c r="X48" s="44">
        <v>6.5</v>
      </c>
      <c r="Y48" s="44">
        <v>6.35</v>
      </c>
      <c r="Z48" s="44">
        <v>6.22</v>
      </c>
      <c r="AA48" s="44">
        <v>6.09</v>
      </c>
      <c r="AB48" s="44">
        <v>5.98</v>
      </c>
      <c r="AC48" s="44">
        <v>5.88</v>
      </c>
      <c r="AD48" s="44">
        <v>5.79</v>
      </c>
      <c r="AE48" s="44">
        <v>5.69</v>
      </c>
      <c r="AF48" s="44"/>
      <c r="AG48" s="44"/>
      <c r="AH48" s="44"/>
      <c r="AI48" s="44"/>
      <c r="AJ48" s="44"/>
      <c r="AK48" s="44"/>
      <c r="AL48" s="44"/>
      <c r="AM48" s="44"/>
      <c r="AN48" s="44"/>
      <c r="AO48" s="44"/>
      <c r="AP48" s="44"/>
      <c r="AQ48" s="44"/>
      <c r="AR48" s="44"/>
      <c r="AS48" s="44"/>
      <c r="AT48" s="44"/>
      <c r="AU48" s="44"/>
      <c r="AV48" s="44"/>
      <c r="AW48" s="44"/>
      <c r="AX48" s="44"/>
      <c r="AY48" s="44"/>
      <c r="AZ48" s="44"/>
    </row>
    <row r="49" spans="1:52" x14ac:dyDescent="0.2">
      <c r="A49" s="43">
        <v>38</v>
      </c>
      <c r="B49" s="44">
        <v>101.09</v>
      </c>
      <c r="C49" s="44">
        <v>51.51</v>
      </c>
      <c r="D49" s="44">
        <v>34.99</v>
      </c>
      <c r="E49" s="44">
        <v>26.73</v>
      </c>
      <c r="F49" s="44">
        <v>21.79</v>
      </c>
      <c r="G49" s="44">
        <v>18.5</v>
      </c>
      <c r="H49" s="44">
        <v>16.149999999999999</v>
      </c>
      <c r="I49" s="44">
        <v>14.39</v>
      </c>
      <c r="J49" s="44">
        <v>13.03</v>
      </c>
      <c r="K49" s="44">
        <v>11.94</v>
      </c>
      <c r="L49" s="44">
        <v>11.06</v>
      </c>
      <c r="M49" s="44">
        <v>10.32</v>
      </c>
      <c r="N49" s="44">
        <v>9.7100000000000009</v>
      </c>
      <c r="O49" s="44">
        <v>9.18</v>
      </c>
      <c r="P49" s="44">
        <v>8.73</v>
      </c>
      <c r="Q49" s="44">
        <v>8.33</v>
      </c>
      <c r="R49" s="44">
        <v>7.99</v>
      </c>
      <c r="S49" s="44">
        <v>7.69</v>
      </c>
      <c r="T49" s="44">
        <v>7.42</v>
      </c>
      <c r="U49" s="44">
        <v>7.19</v>
      </c>
      <c r="V49" s="44">
        <v>6.98</v>
      </c>
      <c r="W49" s="44">
        <v>6.79</v>
      </c>
      <c r="X49" s="44">
        <v>6.62</v>
      </c>
      <c r="Y49" s="44">
        <v>6.47</v>
      </c>
      <c r="Z49" s="44">
        <v>6.33</v>
      </c>
      <c r="AA49" s="44">
        <v>6.21</v>
      </c>
      <c r="AB49" s="44">
        <v>6.1</v>
      </c>
      <c r="AC49" s="44">
        <v>5.99</v>
      </c>
      <c r="AD49" s="44">
        <v>5.89</v>
      </c>
      <c r="AE49" s="44"/>
      <c r="AF49" s="44"/>
      <c r="AG49" s="44"/>
      <c r="AH49" s="44"/>
      <c r="AI49" s="44"/>
      <c r="AJ49" s="44"/>
      <c r="AK49" s="44"/>
      <c r="AL49" s="44"/>
      <c r="AM49" s="44"/>
      <c r="AN49" s="44"/>
      <c r="AO49" s="44"/>
      <c r="AP49" s="44"/>
      <c r="AQ49" s="44"/>
      <c r="AR49" s="44"/>
      <c r="AS49" s="44"/>
      <c r="AT49" s="44"/>
      <c r="AU49" s="44"/>
      <c r="AV49" s="44"/>
      <c r="AW49" s="44"/>
      <c r="AX49" s="44"/>
      <c r="AY49" s="44"/>
      <c r="AZ49" s="44"/>
    </row>
    <row r="50" spans="1:52" x14ac:dyDescent="0.2">
      <c r="A50" s="43">
        <v>39</v>
      </c>
      <c r="B50" s="44">
        <v>102.47</v>
      </c>
      <c r="C50" s="44">
        <v>52.21</v>
      </c>
      <c r="D50" s="44">
        <v>35.47</v>
      </c>
      <c r="E50" s="44">
        <v>27.11</v>
      </c>
      <c r="F50" s="44">
        <v>22.09</v>
      </c>
      <c r="G50" s="44">
        <v>18.760000000000002</v>
      </c>
      <c r="H50" s="44">
        <v>16.38</v>
      </c>
      <c r="I50" s="44">
        <v>14.6</v>
      </c>
      <c r="J50" s="44">
        <v>13.22</v>
      </c>
      <c r="K50" s="44">
        <v>12.12</v>
      </c>
      <c r="L50" s="44">
        <v>11.22</v>
      </c>
      <c r="M50" s="44">
        <v>10.48</v>
      </c>
      <c r="N50" s="44">
        <v>9.85</v>
      </c>
      <c r="O50" s="44">
        <v>9.32</v>
      </c>
      <c r="P50" s="44">
        <v>8.86</v>
      </c>
      <c r="Q50" s="44">
        <v>8.4700000000000006</v>
      </c>
      <c r="R50" s="44">
        <v>8.1199999999999992</v>
      </c>
      <c r="S50" s="44">
        <v>7.82</v>
      </c>
      <c r="T50" s="44">
        <v>7.55</v>
      </c>
      <c r="U50" s="44">
        <v>7.31</v>
      </c>
      <c r="V50" s="44">
        <v>7.1</v>
      </c>
      <c r="W50" s="44">
        <v>6.91</v>
      </c>
      <c r="X50" s="44">
        <v>6.75</v>
      </c>
      <c r="Y50" s="44">
        <v>6.59</v>
      </c>
      <c r="Z50" s="44">
        <v>6.46</v>
      </c>
      <c r="AA50" s="44">
        <v>6.33</v>
      </c>
      <c r="AB50" s="44">
        <v>6.22</v>
      </c>
      <c r="AC50" s="44">
        <v>6.1</v>
      </c>
      <c r="AD50" s="44"/>
      <c r="AE50" s="44"/>
      <c r="AF50" s="44"/>
      <c r="AG50" s="44"/>
      <c r="AH50" s="44"/>
      <c r="AI50" s="44"/>
      <c r="AJ50" s="44"/>
      <c r="AK50" s="44"/>
      <c r="AL50" s="44"/>
      <c r="AM50" s="44"/>
      <c r="AN50" s="44"/>
      <c r="AO50" s="44"/>
      <c r="AP50" s="44"/>
      <c r="AQ50" s="44"/>
      <c r="AR50" s="44"/>
      <c r="AS50" s="44"/>
      <c r="AT50" s="44"/>
      <c r="AU50" s="44"/>
      <c r="AV50" s="44"/>
      <c r="AW50" s="44"/>
      <c r="AX50" s="44"/>
      <c r="AY50" s="44"/>
      <c r="AZ50" s="44"/>
    </row>
    <row r="51" spans="1:52" x14ac:dyDescent="0.2">
      <c r="A51" s="43">
        <v>40</v>
      </c>
      <c r="B51" s="44">
        <v>103.88</v>
      </c>
      <c r="C51" s="44">
        <v>52.93</v>
      </c>
      <c r="D51" s="44">
        <v>35.96</v>
      </c>
      <c r="E51" s="44">
        <v>27.48</v>
      </c>
      <c r="F51" s="44">
        <v>22.4</v>
      </c>
      <c r="G51" s="44">
        <v>19.02</v>
      </c>
      <c r="H51" s="44">
        <v>16.61</v>
      </c>
      <c r="I51" s="44">
        <v>14.81</v>
      </c>
      <c r="J51" s="44">
        <v>13.41</v>
      </c>
      <c r="K51" s="44">
        <v>12.3</v>
      </c>
      <c r="L51" s="44">
        <v>11.39</v>
      </c>
      <c r="M51" s="44">
        <v>10.64</v>
      </c>
      <c r="N51" s="44">
        <v>10.01</v>
      </c>
      <c r="O51" s="44">
        <v>9.4700000000000006</v>
      </c>
      <c r="P51" s="44">
        <v>9.01</v>
      </c>
      <c r="Q51" s="44">
        <v>8.61</v>
      </c>
      <c r="R51" s="44">
        <v>8.26</v>
      </c>
      <c r="S51" s="44">
        <v>7.95</v>
      </c>
      <c r="T51" s="44">
        <v>7.68</v>
      </c>
      <c r="U51" s="44">
        <v>7.45</v>
      </c>
      <c r="V51" s="44">
        <v>7.24</v>
      </c>
      <c r="W51" s="44">
        <v>7.05</v>
      </c>
      <c r="X51" s="44">
        <v>6.88</v>
      </c>
      <c r="Y51" s="44">
        <v>6.72</v>
      </c>
      <c r="Z51" s="44">
        <v>6.59</v>
      </c>
      <c r="AA51" s="44">
        <v>6.46</v>
      </c>
      <c r="AB51" s="44">
        <v>6.33</v>
      </c>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row>
    <row r="52" spans="1:52" x14ac:dyDescent="0.2">
      <c r="A52" s="43">
        <v>41</v>
      </c>
      <c r="B52" s="44">
        <v>105.31</v>
      </c>
      <c r="C52" s="44">
        <v>53.67</v>
      </c>
      <c r="D52" s="44">
        <v>36.46</v>
      </c>
      <c r="E52" s="44">
        <v>27.87</v>
      </c>
      <c r="F52" s="44">
        <v>22.72</v>
      </c>
      <c r="G52" s="44">
        <v>19.29</v>
      </c>
      <c r="H52" s="44">
        <v>16.850000000000001</v>
      </c>
      <c r="I52" s="44">
        <v>15.03</v>
      </c>
      <c r="J52" s="44">
        <v>13.61</v>
      </c>
      <c r="K52" s="44">
        <v>12.48</v>
      </c>
      <c r="L52" s="44">
        <v>11.56</v>
      </c>
      <c r="M52" s="44">
        <v>10.8</v>
      </c>
      <c r="N52" s="44">
        <v>10.17</v>
      </c>
      <c r="O52" s="44">
        <v>9.6199999999999992</v>
      </c>
      <c r="P52" s="44">
        <v>9.16</v>
      </c>
      <c r="Q52" s="44">
        <v>8.75</v>
      </c>
      <c r="R52" s="44">
        <v>8.4</v>
      </c>
      <c r="S52" s="44">
        <v>8.1</v>
      </c>
      <c r="T52" s="44">
        <v>7.83</v>
      </c>
      <c r="U52" s="44">
        <v>7.59</v>
      </c>
      <c r="V52" s="44">
        <v>7.38</v>
      </c>
      <c r="W52" s="44">
        <v>7.19</v>
      </c>
      <c r="X52" s="44">
        <v>7.01</v>
      </c>
      <c r="Y52" s="44">
        <v>6.86</v>
      </c>
      <c r="Z52" s="44">
        <v>6.72</v>
      </c>
      <c r="AA52" s="44">
        <v>6.58</v>
      </c>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row>
    <row r="53" spans="1:52" x14ac:dyDescent="0.2">
      <c r="A53" s="43">
        <v>42</v>
      </c>
      <c r="B53" s="44">
        <v>106.76</v>
      </c>
      <c r="C53" s="44">
        <v>54.41</v>
      </c>
      <c r="D53" s="44">
        <v>36.97</v>
      </c>
      <c r="E53" s="44">
        <v>28.26</v>
      </c>
      <c r="F53" s="44">
        <v>23.04</v>
      </c>
      <c r="G53" s="44">
        <v>19.57</v>
      </c>
      <c r="H53" s="44">
        <v>17.100000000000001</v>
      </c>
      <c r="I53" s="44">
        <v>15.25</v>
      </c>
      <c r="J53" s="44">
        <v>13.81</v>
      </c>
      <c r="K53" s="44">
        <v>12.67</v>
      </c>
      <c r="L53" s="44">
        <v>11.74</v>
      </c>
      <c r="M53" s="44">
        <v>10.98</v>
      </c>
      <c r="N53" s="44">
        <v>10.33</v>
      </c>
      <c r="O53" s="44">
        <v>9.7799999999999994</v>
      </c>
      <c r="P53" s="44">
        <v>9.32</v>
      </c>
      <c r="Q53" s="44">
        <v>8.91</v>
      </c>
      <c r="R53" s="44">
        <v>8.56</v>
      </c>
      <c r="S53" s="44">
        <v>8.25</v>
      </c>
      <c r="T53" s="44">
        <v>7.98</v>
      </c>
      <c r="U53" s="44">
        <v>7.74</v>
      </c>
      <c r="V53" s="44">
        <v>7.52</v>
      </c>
      <c r="W53" s="44">
        <v>7.33</v>
      </c>
      <c r="X53" s="44">
        <v>7.16</v>
      </c>
      <c r="Y53" s="44">
        <v>7</v>
      </c>
      <c r="Z53" s="44">
        <v>6.84</v>
      </c>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row>
    <row r="54" spans="1:52" x14ac:dyDescent="0.2">
      <c r="A54" s="43">
        <v>43</v>
      </c>
      <c r="B54" s="44">
        <v>108.23</v>
      </c>
      <c r="C54" s="44">
        <v>55.16</v>
      </c>
      <c r="D54" s="44">
        <v>37.49</v>
      </c>
      <c r="E54" s="44">
        <v>28.66</v>
      </c>
      <c r="F54" s="44">
        <v>23.37</v>
      </c>
      <c r="G54" s="44">
        <v>19.850000000000001</v>
      </c>
      <c r="H54" s="44">
        <v>17.350000000000001</v>
      </c>
      <c r="I54" s="44">
        <v>15.47</v>
      </c>
      <c r="J54" s="44">
        <v>14.02</v>
      </c>
      <c r="K54" s="44">
        <v>12.87</v>
      </c>
      <c r="L54" s="44">
        <v>11.93</v>
      </c>
      <c r="M54" s="44">
        <v>11.16</v>
      </c>
      <c r="N54" s="44">
        <v>10.51</v>
      </c>
      <c r="O54" s="44">
        <v>9.9499999999999993</v>
      </c>
      <c r="P54" s="44">
        <v>9.48</v>
      </c>
      <c r="Q54" s="44">
        <v>9.07</v>
      </c>
      <c r="R54" s="44">
        <v>8.7200000000000006</v>
      </c>
      <c r="S54" s="44">
        <v>8.41</v>
      </c>
      <c r="T54" s="44">
        <v>8.14</v>
      </c>
      <c r="U54" s="44">
        <v>7.89</v>
      </c>
      <c r="V54" s="44">
        <v>7.68</v>
      </c>
      <c r="W54" s="44">
        <v>7.48</v>
      </c>
      <c r="X54" s="44">
        <v>7.31</v>
      </c>
      <c r="Y54" s="44">
        <v>7.13</v>
      </c>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row>
    <row r="55" spans="1:52" x14ac:dyDescent="0.2">
      <c r="A55" s="43">
        <v>44</v>
      </c>
      <c r="B55" s="44">
        <v>109.7</v>
      </c>
      <c r="C55" s="44">
        <v>55.92</v>
      </c>
      <c r="D55" s="44">
        <v>38.01</v>
      </c>
      <c r="E55" s="44">
        <v>29.07</v>
      </c>
      <c r="F55" s="44">
        <v>23.71</v>
      </c>
      <c r="G55" s="44">
        <v>20.14</v>
      </c>
      <c r="H55" s="44">
        <v>17.61</v>
      </c>
      <c r="I55" s="44">
        <v>15.71</v>
      </c>
      <c r="J55" s="44">
        <v>14.24</v>
      </c>
      <c r="K55" s="44">
        <v>13.08</v>
      </c>
      <c r="L55" s="44">
        <v>12.13</v>
      </c>
      <c r="M55" s="44">
        <v>11.34</v>
      </c>
      <c r="N55" s="44">
        <v>10.69</v>
      </c>
      <c r="O55" s="44">
        <v>10.130000000000001</v>
      </c>
      <c r="P55" s="44">
        <v>9.66</v>
      </c>
      <c r="Q55" s="44">
        <v>9.25</v>
      </c>
      <c r="R55" s="44">
        <v>8.89</v>
      </c>
      <c r="S55" s="44">
        <v>8.58</v>
      </c>
      <c r="T55" s="44">
        <v>8.3000000000000007</v>
      </c>
      <c r="U55" s="44">
        <v>8.06</v>
      </c>
      <c r="V55" s="44">
        <v>7.84</v>
      </c>
      <c r="W55" s="44">
        <v>7.64</v>
      </c>
      <c r="X55" s="44">
        <v>7.44</v>
      </c>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row>
    <row r="56" spans="1:52" x14ac:dyDescent="0.2">
      <c r="A56" s="43">
        <v>45</v>
      </c>
      <c r="B56" s="44">
        <v>111.21</v>
      </c>
      <c r="C56" s="44">
        <v>56.7</v>
      </c>
      <c r="D56" s="44">
        <v>38.549999999999997</v>
      </c>
      <c r="E56" s="44">
        <v>29.49</v>
      </c>
      <c r="F56" s="44">
        <v>24.06</v>
      </c>
      <c r="G56" s="44">
        <v>20.45</v>
      </c>
      <c r="H56" s="44">
        <v>17.88</v>
      </c>
      <c r="I56" s="44">
        <v>15.96</v>
      </c>
      <c r="J56" s="44">
        <v>14.47</v>
      </c>
      <c r="K56" s="44">
        <v>13.29</v>
      </c>
      <c r="L56" s="44">
        <v>12.34</v>
      </c>
      <c r="M56" s="44">
        <v>11.54</v>
      </c>
      <c r="N56" s="44">
        <v>10.88</v>
      </c>
      <c r="O56" s="44">
        <v>10.32</v>
      </c>
      <c r="P56" s="44">
        <v>9.84</v>
      </c>
      <c r="Q56" s="44">
        <v>9.43</v>
      </c>
      <c r="R56" s="44">
        <v>9.07</v>
      </c>
      <c r="S56" s="44">
        <v>8.76</v>
      </c>
      <c r="T56" s="44">
        <v>8.48</v>
      </c>
      <c r="U56" s="44">
        <v>8.23</v>
      </c>
      <c r="V56" s="44">
        <v>8.01</v>
      </c>
      <c r="W56" s="44">
        <v>7.78</v>
      </c>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row>
    <row r="57" spans="1:52" x14ac:dyDescent="0.2">
      <c r="A57" s="43">
        <v>46</v>
      </c>
      <c r="B57" s="44">
        <v>112.73</v>
      </c>
      <c r="C57" s="44">
        <v>57.49</v>
      </c>
      <c r="D57" s="44">
        <v>39.1</v>
      </c>
      <c r="E57" s="44">
        <v>29.91</v>
      </c>
      <c r="F57" s="44">
        <v>24.41</v>
      </c>
      <c r="G57" s="44">
        <v>20.75</v>
      </c>
      <c r="H57" s="44">
        <v>18.149999999999999</v>
      </c>
      <c r="I57" s="44">
        <v>16.21</v>
      </c>
      <c r="J57" s="44">
        <v>14.71</v>
      </c>
      <c r="K57" s="44">
        <v>13.52</v>
      </c>
      <c r="L57" s="44">
        <v>12.55</v>
      </c>
      <c r="M57" s="44">
        <v>11.75</v>
      </c>
      <c r="N57" s="44">
        <v>11.09</v>
      </c>
      <c r="O57" s="44">
        <v>10.52</v>
      </c>
      <c r="P57" s="44">
        <v>10.039999999999999</v>
      </c>
      <c r="Q57" s="44">
        <v>9.6199999999999992</v>
      </c>
      <c r="R57" s="44">
        <v>9.26</v>
      </c>
      <c r="S57" s="44">
        <v>8.94</v>
      </c>
      <c r="T57" s="44">
        <v>8.66</v>
      </c>
      <c r="U57" s="44">
        <v>8.41</v>
      </c>
      <c r="V57" s="44">
        <v>8.16</v>
      </c>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row>
    <row r="58" spans="1:52" x14ac:dyDescent="0.2">
      <c r="A58" s="43">
        <v>47</v>
      </c>
      <c r="B58" s="44">
        <v>114.26</v>
      </c>
      <c r="C58" s="44">
        <v>58.28</v>
      </c>
      <c r="D58" s="44">
        <v>39.64</v>
      </c>
      <c r="E58" s="44">
        <v>30.34</v>
      </c>
      <c r="F58" s="44">
        <v>24.77</v>
      </c>
      <c r="G58" s="44">
        <v>21.07</v>
      </c>
      <c r="H58" s="44">
        <v>18.440000000000001</v>
      </c>
      <c r="I58" s="44">
        <v>16.48</v>
      </c>
      <c r="J58" s="44">
        <v>14.96</v>
      </c>
      <c r="K58" s="44">
        <v>13.75</v>
      </c>
      <c r="L58" s="44">
        <v>12.78</v>
      </c>
      <c r="M58" s="44">
        <v>11.97</v>
      </c>
      <c r="N58" s="44">
        <v>11.3</v>
      </c>
      <c r="O58" s="44">
        <v>10.73</v>
      </c>
      <c r="P58" s="44">
        <v>10.25</v>
      </c>
      <c r="Q58" s="44">
        <v>9.83</v>
      </c>
      <c r="R58" s="44">
        <v>9.4600000000000009</v>
      </c>
      <c r="S58" s="44">
        <v>9.14</v>
      </c>
      <c r="T58" s="44">
        <v>8.85</v>
      </c>
      <c r="U58" s="44">
        <v>8.56</v>
      </c>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row>
    <row r="59" spans="1:52" x14ac:dyDescent="0.2">
      <c r="A59" s="43">
        <v>48</v>
      </c>
      <c r="B59" s="44">
        <v>115.78</v>
      </c>
      <c r="C59" s="44">
        <v>59.08</v>
      </c>
      <c r="D59" s="44">
        <v>40.200000000000003</v>
      </c>
      <c r="E59" s="44">
        <v>30.78</v>
      </c>
      <c r="F59" s="44">
        <v>25.14</v>
      </c>
      <c r="G59" s="44">
        <v>21.4</v>
      </c>
      <c r="H59" s="44">
        <v>18.73</v>
      </c>
      <c r="I59" s="44">
        <v>16.75</v>
      </c>
      <c r="J59" s="44">
        <v>15.22</v>
      </c>
      <c r="K59" s="44">
        <v>14</v>
      </c>
      <c r="L59" s="44">
        <v>13.02</v>
      </c>
      <c r="M59" s="44">
        <v>12.21</v>
      </c>
      <c r="N59" s="44">
        <v>11.53</v>
      </c>
      <c r="O59" s="44">
        <v>10.95</v>
      </c>
      <c r="P59" s="44">
        <v>10.46</v>
      </c>
      <c r="Q59" s="44">
        <v>10.039999999999999</v>
      </c>
      <c r="R59" s="44">
        <v>9.66</v>
      </c>
      <c r="S59" s="44">
        <v>9.34</v>
      </c>
      <c r="T59" s="44">
        <v>9.01</v>
      </c>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row>
    <row r="60" spans="1:52" x14ac:dyDescent="0.2">
      <c r="A60" s="43">
        <v>49</v>
      </c>
      <c r="B60" s="44">
        <v>117.31</v>
      </c>
      <c r="C60" s="44">
        <v>59.88</v>
      </c>
      <c r="D60" s="44">
        <v>40.770000000000003</v>
      </c>
      <c r="E60" s="44">
        <v>31.23</v>
      </c>
      <c r="F60" s="44">
        <v>25.53</v>
      </c>
      <c r="G60" s="44">
        <v>21.74</v>
      </c>
      <c r="H60" s="44">
        <v>19.05</v>
      </c>
      <c r="I60" s="44">
        <v>17.04</v>
      </c>
      <c r="J60" s="44">
        <v>15.49</v>
      </c>
      <c r="K60" s="44">
        <v>14.26</v>
      </c>
      <c r="L60" s="44">
        <v>13.27</v>
      </c>
      <c r="M60" s="44">
        <v>12.45</v>
      </c>
      <c r="N60" s="44">
        <v>11.77</v>
      </c>
      <c r="O60" s="44">
        <v>11.18</v>
      </c>
      <c r="P60" s="44">
        <v>10.69</v>
      </c>
      <c r="Q60" s="44">
        <v>10.26</v>
      </c>
      <c r="R60" s="44">
        <v>9.8800000000000008</v>
      </c>
      <c r="S60" s="44">
        <v>9.51</v>
      </c>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row>
    <row r="61" spans="1:52" x14ac:dyDescent="0.2">
      <c r="A61" s="43">
        <v>50</v>
      </c>
      <c r="B61" s="44">
        <v>118.88</v>
      </c>
      <c r="C61" s="44">
        <v>60.72</v>
      </c>
      <c r="D61" s="44">
        <v>41.37</v>
      </c>
      <c r="E61" s="44">
        <v>31.71</v>
      </c>
      <c r="F61" s="44">
        <v>25.93</v>
      </c>
      <c r="G61" s="44">
        <v>22.1</v>
      </c>
      <c r="H61" s="44">
        <v>19.37</v>
      </c>
      <c r="I61" s="44">
        <v>17.350000000000001</v>
      </c>
      <c r="J61" s="44">
        <v>15.78</v>
      </c>
      <c r="K61" s="44">
        <v>14.54</v>
      </c>
      <c r="L61" s="44">
        <v>13.54</v>
      </c>
      <c r="M61" s="44">
        <v>12.71</v>
      </c>
      <c r="N61" s="44">
        <v>12.02</v>
      </c>
      <c r="O61" s="44">
        <v>11.43</v>
      </c>
      <c r="P61" s="44">
        <v>10.92</v>
      </c>
      <c r="Q61" s="44">
        <v>10.48</v>
      </c>
      <c r="R61" s="44">
        <v>10.06</v>
      </c>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row>
    <row r="62" spans="1:52" x14ac:dyDescent="0.2">
      <c r="A62" s="43">
        <v>51</v>
      </c>
      <c r="B62" s="44">
        <v>120.47</v>
      </c>
      <c r="C62" s="44">
        <v>61.57</v>
      </c>
      <c r="D62" s="44">
        <v>41.97</v>
      </c>
      <c r="E62" s="44">
        <v>32.19</v>
      </c>
      <c r="F62" s="44">
        <v>26.34</v>
      </c>
      <c r="G62" s="44">
        <v>22.46</v>
      </c>
      <c r="H62" s="44">
        <v>19.71</v>
      </c>
      <c r="I62" s="44">
        <v>17.66</v>
      </c>
      <c r="J62" s="44">
        <v>16.079999999999998</v>
      </c>
      <c r="K62" s="44">
        <v>14.83</v>
      </c>
      <c r="L62" s="44">
        <v>13.81</v>
      </c>
      <c r="M62" s="44">
        <v>12.97</v>
      </c>
      <c r="N62" s="44">
        <v>12.27</v>
      </c>
      <c r="O62" s="44">
        <v>11.67</v>
      </c>
      <c r="P62" s="44">
        <v>11.16</v>
      </c>
      <c r="Q62" s="44">
        <v>10.67</v>
      </c>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row>
    <row r="63" spans="1:52" x14ac:dyDescent="0.2">
      <c r="A63" s="43">
        <v>52</v>
      </c>
      <c r="B63" s="44">
        <v>122.02</v>
      </c>
      <c r="C63" s="44">
        <v>62.4</v>
      </c>
      <c r="D63" s="44">
        <v>42.56</v>
      </c>
      <c r="E63" s="44">
        <v>32.67</v>
      </c>
      <c r="F63" s="44">
        <v>26.75</v>
      </c>
      <c r="G63" s="44">
        <v>22.83</v>
      </c>
      <c r="H63" s="44">
        <v>20.05</v>
      </c>
      <c r="I63" s="44">
        <v>17.98</v>
      </c>
      <c r="J63" s="44">
        <v>16.38</v>
      </c>
      <c r="K63" s="44">
        <v>15.11</v>
      </c>
      <c r="L63" s="44">
        <v>14.09</v>
      </c>
      <c r="M63" s="44">
        <v>13.24</v>
      </c>
      <c r="N63" s="44">
        <v>12.52</v>
      </c>
      <c r="O63" s="44">
        <v>11.91</v>
      </c>
      <c r="P63" s="44">
        <v>11.36</v>
      </c>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row>
    <row r="64" spans="1:52" x14ac:dyDescent="0.2">
      <c r="A64" s="43">
        <v>53</v>
      </c>
      <c r="B64" s="44">
        <v>123.55</v>
      </c>
      <c r="C64" s="44">
        <v>63.22</v>
      </c>
      <c r="D64" s="44">
        <v>43.15</v>
      </c>
      <c r="E64" s="44">
        <v>33.15</v>
      </c>
      <c r="F64" s="44">
        <v>27.17</v>
      </c>
      <c r="G64" s="44">
        <v>23.21</v>
      </c>
      <c r="H64" s="44">
        <v>20.399999999999999</v>
      </c>
      <c r="I64" s="44">
        <v>18.309999999999999</v>
      </c>
      <c r="J64" s="44">
        <v>16.690000000000001</v>
      </c>
      <c r="K64" s="44">
        <v>15.41</v>
      </c>
      <c r="L64" s="44">
        <v>14.36</v>
      </c>
      <c r="M64" s="44">
        <v>13.5</v>
      </c>
      <c r="N64" s="44">
        <v>12.77</v>
      </c>
      <c r="O64" s="44">
        <v>12.13</v>
      </c>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row>
    <row r="65" spans="1:52" x14ac:dyDescent="0.2">
      <c r="A65" s="43">
        <v>54</v>
      </c>
      <c r="B65" s="44">
        <v>125.08</v>
      </c>
      <c r="C65" s="44">
        <v>64.06</v>
      </c>
      <c r="D65" s="44">
        <v>43.76</v>
      </c>
      <c r="E65" s="44">
        <v>33.65</v>
      </c>
      <c r="F65" s="44">
        <v>27.61</v>
      </c>
      <c r="G65" s="44">
        <v>23.6</v>
      </c>
      <c r="H65" s="44">
        <v>20.76</v>
      </c>
      <c r="I65" s="44">
        <v>18.64</v>
      </c>
      <c r="J65" s="44">
        <v>17</v>
      </c>
      <c r="K65" s="44">
        <v>15.7</v>
      </c>
      <c r="L65" s="44">
        <v>14.64</v>
      </c>
      <c r="M65" s="44">
        <v>13.76</v>
      </c>
      <c r="N65" s="44">
        <v>13</v>
      </c>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row>
    <row r="66" spans="1:52" x14ac:dyDescent="0.2">
      <c r="A66" s="43">
        <v>55</v>
      </c>
      <c r="B66" s="44">
        <v>126.65</v>
      </c>
      <c r="C66" s="44">
        <v>64.930000000000007</v>
      </c>
      <c r="D66" s="44">
        <v>44.4</v>
      </c>
      <c r="E66" s="44">
        <v>34.17</v>
      </c>
      <c r="F66" s="44">
        <v>28.06</v>
      </c>
      <c r="G66" s="44">
        <v>24</v>
      </c>
      <c r="H66" s="44">
        <v>21.12</v>
      </c>
      <c r="I66" s="44">
        <v>18.98</v>
      </c>
      <c r="J66" s="44">
        <v>17.309999999999999</v>
      </c>
      <c r="K66" s="44">
        <v>15.99</v>
      </c>
      <c r="L66" s="44">
        <v>14.91</v>
      </c>
      <c r="M66" s="44">
        <v>14.01</v>
      </c>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row>
    <row r="67" spans="1:52" x14ac:dyDescent="0.2">
      <c r="A67" s="43">
        <v>56</v>
      </c>
      <c r="B67" s="44">
        <v>128.24</v>
      </c>
      <c r="C67" s="44">
        <v>65.81</v>
      </c>
      <c r="D67" s="44">
        <v>45.04</v>
      </c>
      <c r="E67" s="44">
        <v>34.700000000000003</v>
      </c>
      <c r="F67" s="44">
        <v>28.51</v>
      </c>
      <c r="G67" s="44">
        <v>24.41</v>
      </c>
      <c r="H67" s="44">
        <v>21.49</v>
      </c>
      <c r="I67" s="44">
        <v>19.309999999999999</v>
      </c>
      <c r="J67" s="44">
        <v>17.62</v>
      </c>
      <c r="K67" s="44">
        <v>16.27</v>
      </c>
      <c r="L67" s="44">
        <v>15.18</v>
      </c>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row>
    <row r="68" spans="1:52" x14ac:dyDescent="0.2">
      <c r="A68" s="43">
        <v>57</v>
      </c>
      <c r="B68" s="44">
        <v>129.85</v>
      </c>
      <c r="C68" s="44">
        <v>66.7</v>
      </c>
      <c r="D68" s="44">
        <v>45.69</v>
      </c>
      <c r="E68" s="44">
        <v>35.22</v>
      </c>
      <c r="F68" s="44">
        <v>28.96</v>
      </c>
      <c r="G68" s="44">
        <v>24.8</v>
      </c>
      <c r="H68" s="44">
        <v>21.84</v>
      </c>
      <c r="I68" s="44">
        <v>19.63</v>
      </c>
      <c r="J68" s="44">
        <v>17.899999999999999</v>
      </c>
      <c r="K68" s="44">
        <v>16.57</v>
      </c>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row>
    <row r="69" spans="1:52" x14ac:dyDescent="0.2">
      <c r="A69" s="43">
        <v>58</v>
      </c>
      <c r="B69" s="44">
        <v>131.5</v>
      </c>
      <c r="C69" s="44">
        <v>67.61</v>
      </c>
      <c r="D69" s="44">
        <v>46.35</v>
      </c>
      <c r="E69" s="44">
        <v>35.74</v>
      </c>
      <c r="F69" s="44">
        <v>29.39</v>
      </c>
      <c r="G69" s="44">
        <v>25.17</v>
      </c>
      <c r="H69" s="44">
        <v>22.17</v>
      </c>
      <c r="I69" s="44">
        <v>19.91</v>
      </c>
      <c r="J69" s="44">
        <v>18.23</v>
      </c>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row>
    <row r="70" spans="1:52" x14ac:dyDescent="0.2">
      <c r="A70" s="43">
        <v>59</v>
      </c>
      <c r="B70" s="44">
        <v>133.21</v>
      </c>
      <c r="C70" s="44">
        <v>68.52</v>
      </c>
      <c r="D70" s="44">
        <v>46.99</v>
      </c>
      <c r="E70" s="44">
        <v>36.24</v>
      </c>
      <c r="F70" s="44">
        <v>29.8</v>
      </c>
      <c r="G70" s="44">
        <v>25.53</v>
      </c>
      <c r="H70" s="44">
        <v>22.46</v>
      </c>
      <c r="I70" s="44">
        <v>20.27</v>
      </c>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row>
    <row r="71" spans="1:52" x14ac:dyDescent="0.2">
      <c r="A71" s="43">
        <v>60</v>
      </c>
      <c r="B71" s="44">
        <v>134.94</v>
      </c>
      <c r="C71" s="44">
        <v>69.42</v>
      </c>
      <c r="D71" s="44">
        <v>47.6</v>
      </c>
      <c r="E71" s="44">
        <v>36.72</v>
      </c>
      <c r="F71" s="44">
        <v>30.2</v>
      </c>
      <c r="G71" s="44">
        <v>25.83</v>
      </c>
      <c r="H71" s="44">
        <v>22.87</v>
      </c>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row>
    <row r="72" spans="1:52" x14ac:dyDescent="0.2">
      <c r="A72" s="43">
        <v>61</v>
      </c>
      <c r="B72" s="44">
        <v>136.72999999999999</v>
      </c>
      <c r="C72" s="44">
        <v>70.34</v>
      </c>
      <c r="D72" s="44">
        <v>48.24</v>
      </c>
      <c r="E72" s="44">
        <v>37.21</v>
      </c>
      <c r="F72" s="44">
        <v>30.56</v>
      </c>
      <c r="G72" s="44">
        <v>26.3</v>
      </c>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row>
    <row r="73" spans="1:52" x14ac:dyDescent="0.2">
      <c r="A73" s="43">
        <v>62</v>
      </c>
      <c r="B73" s="44">
        <v>138.69</v>
      </c>
      <c r="C73" s="44">
        <v>71.36</v>
      </c>
      <c r="D73" s="44">
        <v>48.94</v>
      </c>
      <c r="E73" s="44">
        <v>37.68</v>
      </c>
      <c r="F73" s="44">
        <v>31.12</v>
      </c>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row>
    <row r="74" spans="1:52" x14ac:dyDescent="0.2">
      <c r="A74" s="43">
        <v>63</v>
      </c>
      <c r="B74" s="44">
        <v>140.84</v>
      </c>
      <c r="C74" s="44">
        <v>72.47</v>
      </c>
      <c r="D74" s="44">
        <v>49.57</v>
      </c>
      <c r="E74" s="44">
        <v>38.36</v>
      </c>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row>
    <row r="75" spans="1:52" x14ac:dyDescent="0.2">
      <c r="A75" s="43">
        <v>64</v>
      </c>
      <c r="B75" s="44">
        <v>143.18</v>
      </c>
      <c r="C75" s="44">
        <v>73.349999999999994</v>
      </c>
      <c r="D75" s="44">
        <v>50.47</v>
      </c>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row>
    <row r="76" spans="1:52" x14ac:dyDescent="0.2">
      <c r="A76" s="43">
        <v>65</v>
      </c>
      <c r="B76" s="44">
        <v>145.03</v>
      </c>
      <c r="C76" s="44">
        <v>74.680000000000007</v>
      </c>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row>
    <row r="77" spans="1:52" x14ac:dyDescent="0.2">
      <c r="A77" s="43">
        <v>66</v>
      </c>
      <c r="B77" s="44">
        <v>147.66</v>
      </c>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row>
  </sheetData>
  <sheetProtection algorithmName="SHA-512" hashValue="Q+Z4t501+AVVUH4Z/YAmflbzzVKegR0QxZZ3JPRFhfSOP3P+Qi36bH9ImU9Z5q95Lg4nW1fWpbW/Zan0xEZenQ==" saltValue="EyfTtgR06sQNpzEZsdOzhA==" spinCount="100000" sheet="1" objects="1" scenarios="1"/>
  <conditionalFormatting sqref="A6:A21">
    <cfRule type="expression" dxfId="39" priority="1" stopIfTrue="1">
      <formula>MOD(ROW(),2)=0</formula>
    </cfRule>
    <cfRule type="expression" dxfId="38" priority="2" stopIfTrue="1">
      <formula>MOD(ROW(),2)&lt;&gt;0</formula>
    </cfRule>
  </conditionalFormatting>
  <conditionalFormatting sqref="A26:A77">
    <cfRule type="expression" dxfId="37" priority="5" stopIfTrue="1">
      <formula>MOD(ROW(),2)=0</formula>
    </cfRule>
    <cfRule type="expression" dxfId="36" priority="6" stopIfTrue="1">
      <formula>MOD(ROW(),2)&lt;&gt;0</formula>
    </cfRule>
  </conditionalFormatting>
  <conditionalFormatting sqref="B6:M21">
    <cfRule type="expression" dxfId="35" priority="3" stopIfTrue="1">
      <formula>MOD(ROW(),2)=0</formula>
    </cfRule>
    <cfRule type="expression" dxfId="34" priority="4" stopIfTrue="1">
      <formula>MOD(ROW(),2)&lt;&gt;0</formula>
    </cfRule>
  </conditionalFormatting>
  <conditionalFormatting sqref="B26:AZ77">
    <cfRule type="expression" dxfId="33" priority="7" stopIfTrue="1">
      <formula>MOD(ROW(),2)=0</formula>
    </cfRule>
    <cfRule type="expression" dxfId="32" priority="8" stopIfTrue="1">
      <formula>MOD(ROW(),2)&lt;&gt;0</formula>
    </cfRule>
  </conditionalFormatting>
  <pageMargins left="0.7" right="0.7" top="0.75" bottom="0.75" header="0.3" footer="0.3"/>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2BEFC-6B5F-43A1-9D4E-EDCC1C8B2847}">
  <sheetPr codeName="Sheet65"/>
  <dimension ref="A1:BA78"/>
  <sheetViews>
    <sheetView showGridLines="0" workbookViewId="0">
      <selection activeCell="A6" sqref="A6"/>
    </sheetView>
  </sheetViews>
  <sheetFormatPr defaultRowHeight="12.75" x14ac:dyDescent="0.2"/>
  <cols>
    <col min="1" max="1" width="31.85546875" customWidth="1"/>
    <col min="2" max="53" width="15.8554687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x-719</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193</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347</v>
      </c>
      <c r="C10" s="47"/>
      <c r="D10" s="47"/>
      <c r="E10" s="47"/>
      <c r="F10" s="47"/>
      <c r="G10" s="47"/>
      <c r="H10" s="47"/>
      <c r="I10" s="47"/>
      <c r="J10" s="47"/>
      <c r="K10" s="47"/>
      <c r="L10" s="47"/>
      <c r="M10" s="47"/>
    </row>
    <row r="11" spans="1:13" x14ac:dyDescent="0.2">
      <c r="A11" s="40" t="s">
        <v>151</v>
      </c>
      <c r="B11" s="47" t="s">
        <v>165</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719</v>
      </c>
      <c r="C14" s="47"/>
      <c r="D14" s="47"/>
      <c r="E14" s="47"/>
      <c r="F14" s="47"/>
      <c r="G14" s="47"/>
      <c r="H14" s="47"/>
      <c r="I14" s="47"/>
      <c r="J14" s="47"/>
      <c r="K14" s="47"/>
      <c r="L14" s="47"/>
      <c r="M14" s="47"/>
    </row>
    <row r="15" spans="1:13" x14ac:dyDescent="0.2">
      <c r="A15" s="40" t="s">
        <v>365</v>
      </c>
      <c r="B15" s="47" t="s">
        <v>348</v>
      </c>
      <c r="C15" s="47"/>
      <c r="D15" s="47"/>
      <c r="E15" s="47"/>
      <c r="F15" s="47"/>
      <c r="G15" s="47"/>
      <c r="H15" s="47"/>
      <c r="I15" s="47"/>
      <c r="J15" s="47"/>
      <c r="K15" s="47"/>
      <c r="L15" s="47"/>
      <c r="M15" s="47"/>
    </row>
    <row r="16" spans="1:13" x14ac:dyDescent="0.2">
      <c r="A16" s="40" t="s">
        <v>156</v>
      </c>
      <c r="B16" s="47" t="s">
        <v>349</v>
      </c>
      <c r="C16" s="47"/>
      <c r="D16" s="47"/>
      <c r="E16" s="47"/>
      <c r="F16" s="47"/>
      <c r="G16" s="47"/>
      <c r="H16" s="47"/>
      <c r="I16" s="47"/>
      <c r="J16" s="47"/>
      <c r="K16" s="47"/>
      <c r="L16" s="47"/>
      <c r="M16" s="47"/>
    </row>
    <row r="17" spans="1:53" x14ac:dyDescent="0.2">
      <c r="A17" s="41" t="s">
        <v>366</v>
      </c>
      <c r="B17" s="47"/>
      <c r="C17" s="47"/>
      <c r="D17" s="47"/>
      <c r="E17" s="47"/>
      <c r="F17" s="47"/>
      <c r="G17" s="47"/>
      <c r="H17" s="47"/>
      <c r="I17" s="47"/>
      <c r="J17" s="47"/>
      <c r="K17" s="47"/>
      <c r="L17" s="47"/>
      <c r="M17" s="47"/>
    </row>
    <row r="18" spans="1:53" x14ac:dyDescent="0.2">
      <c r="A18" s="40" t="s">
        <v>158</v>
      </c>
      <c r="B18" s="48">
        <v>45195</v>
      </c>
      <c r="C18" s="48"/>
      <c r="D18" s="48"/>
      <c r="E18" s="48"/>
      <c r="F18" s="48"/>
      <c r="G18" s="48"/>
      <c r="H18" s="48"/>
      <c r="I18" s="48"/>
      <c r="J18" s="48"/>
      <c r="K18" s="48"/>
      <c r="L18" s="48"/>
      <c r="M18" s="48"/>
    </row>
    <row r="19" spans="1:53" x14ac:dyDescent="0.2">
      <c r="A19" s="40" t="s">
        <v>159</v>
      </c>
      <c r="B19" s="48">
        <v>45218</v>
      </c>
      <c r="C19" s="48"/>
      <c r="D19" s="48"/>
      <c r="E19" s="48"/>
      <c r="F19" s="48"/>
      <c r="G19" s="48"/>
      <c r="H19" s="48"/>
      <c r="I19" s="48"/>
      <c r="J19" s="48"/>
      <c r="K19" s="48"/>
      <c r="L19" s="48"/>
      <c r="M19" s="48"/>
    </row>
    <row r="20" spans="1:53" x14ac:dyDescent="0.2">
      <c r="A20" s="40" t="s">
        <v>160</v>
      </c>
      <c r="B20" s="47" t="s">
        <v>169</v>
      </c>
      <c r="C20" s="47"/>
      <c r="D20" s="47"/>
      <c r="E20" s="47"/>
      <c r="F20" s="47"/>
      <c r="G20" s="47"/>
      <c r="H20" s="47"/>
      <c r="I20" s="47"/>
      <c r="J20" s="47"/>
      <c r="K20" s="47"/>
      <c r="L20" s="47"/>
      <c r="M20" s="47"/>
    </row>
    <row r="21" spans="1:53" x14ac:dyDescent="0.2">
      <c r="A21" s="40" t="s">
        <v>367</v>
      </c>
      <c r="B21" s="47"/>
      <c r="C21" s="47"/>
      <c r="D21" s="47"/>
      <c r="E21" s="47"/>
      <c r="F21" s="47"/>
      <c r="G21" s="47"/>
      <c r="H21" s="47"/>
      <c r="I21" s="47"/>
      <c r="J21" s="47"/>
      <c r="K21" s="47"/>
      <c r="L21" s="47"/>
      <c r="M21" s="47"/>
    </row>
    <row r="23" spans="1:53" x14ac:dyDescent="0.2">
      <c r="A23" s="23" t="str">
        <f>HYPERLINK("#'Factor List'!A1", "Back to Factor List")</f>
        <v>Back to Factor List</v>
      </c>
      <c r="B23" s="23" t="str">
        <f>HYPERLINK("#'Assumptions'!A1", "Assumptions")</f>
        <v>Assumptions</v>
      </c>
    </row>
    <row r="26" spans="1:53" s="56" customFormat="1" ht="38.25" x14ac:dyDescent="0.2">
      <c r="A26" s="55" t="s">
        <v>368</v>
      </c>
      <c r="B26" s="55" t="s">
        <v>572</v>
      </c>
      <c r="C26" s="55" t="s">
        <v>573</v>
      </c>
      <c r="D26" s="55" t="s">
        <v>574</v>
      </c>
      <c r="E26" s="55" t="s">
        <v>575</v>
      </c>
      <c r="F26" s="55" t="s">
        <v>576</v>
      </c>
      <c r="G26" s="55" t="s">
        <v>577</v>
      </c>
      <c r="H26" s="55" t="s">
        <v>578</v>
      </c>
      <c r="I26" s="55" t="s">
        <v>579</v>
      </c>
      <c r="J26" s="55" t="s">
        <v>580</v>
      </c>
      <c r="K26" s="55" t="s">
        <v>581</v>
      </c>
      <c r="L26" s="55" t="s">
        <v>582</v>
      </c>
      <c r="M26" s="55" t="s">
        <v>583</v>
      </c>
      <c r="N26" s="55" t="s">
        <v>584</v>
      </c>
      <c r="O26" s="55" t="s">
        <v>585</v>
      </c>
      <c r="P26" s="55" t="s">
        <v>586</v>
      </c>
      <c r="Q26" s="55" t="s">
        <v>587</v>
      </c>
      <c r="R26" s="55" t="s">
        <v>588</v>
      </c>
      <c r="S26" s="55" t="s">
        <v>589</v>
      </c>
      <c r="T26" s="55" t="s">
        <v>590</v>
      </c>
      <c r="U26" s="55" t="s">
        <v>591</v>
      </c>
      <c r="V26" s="55" t="s">
        <v>592</v>
      </c>
      <c r="W26" s="55" t="s">
        <v>593</v>
      </c>
      <c r="X26" s="55" t="s">
        <v>594</v>
      </c>
      <c r="Y26" s="55" t="s">
        <v>595</v>
      </c>
      <c r="Z26" s="55" t="s">
        <v>596</v>
      </c>
      <c r="AA26" s="55" t="s">
        <v>597</v>
      </c>
      <c r="AB26" s="55" t="s">
        <v>598</v>
      </c>
      <c r="AC26" s="55" t="s">
        <v>599</v>
      </c>
      <c r="AD26" s="55" t="s">
        <v>600</v>
      </c>
      <c r="AE26" s="55" t="s">
        <v>601</v>
      </c>
      <c r="AF26" s="55" t="s">
        <v>602</v>
      </c>
      <c r="AG26" s="55" t="s">
        <v>603</v>
      </c>
      <c r="AH26" s="55" t="s">
        <v>604</v>
      </c>
      <c r="AI26" s="55" t="s">
        <v>605</v>
      </c>
      <c r="AJ26" s="55" t="s">
        <v>606</v>
      </c>
      <c r="AK26" s="55" t="s">
        <v>607</v>
      </c>
      <c r="AL26" s="55" t="s">
        <v>608</v>
      </c>
      <c r="AM26" s="55" t="s">
        <v>609</v>
      </c>
      <c r="AN26" s="55" t="s">
        <v>610</v>
      </c>
      <c r="AO26" s="55" t="s">
        <v>611</v>
      </c>
      <c r="AP26" s="55" t="s">
        <v>612</v>
      </c>
      <c r="AQ26" s="55" t="s">
        <v>613</v>
      </c>
      <c r="AR26" s="55" t="s">
        <v>614</v>
      </c>
      <c r="AS26" s="55" t="s">
        <v>615</v>
      </c>
      <c r="AT26" s="55" t="s">
        <v>616</v>
      </c>
      <c r="AU26" s="55" t="s">
        <v>617</v>
      </c>
      <c r="AV26" s="55" t="s">
        <v>618</v>
      </c>
      <c r="AW26" s="55" t="s">
        <v>619</v>
      </c>
      <c r="AX26" s="55" t="s">
        <v>620</v>
      </c>
      <c r="AY26" s="55" t="s">
        <v>621</v>
      </c>
      <c r="AZ26" s="55" t="s">
        <v>622</v>
      </c>
      <c r="BA26" s="55" t="s">
        <v>623</v>
      </c>
    </row>
    <row r="27" spans="1:53" x14ac:dyDescent="0.2">
      <c r="A27" s="43">
        <v>16</v>
      </c>
      <c r="B27" s="44">
        <v>71.62</v>
      </c>
      <c r="C27" s="44">
        <v>36.47</v>
      </c>
      <c r="D27" s="44">
        <v>24.75</v>
      </c>
      <c r="E27" s="44">
        <v>18.899999999999999</v>
      </c>
      <c r="F27" s="44">
        <v>15.39</v>
      </c>
      <c r="G27" s="44">
        <v>13.06</v>
      </c>
      <c r="H27" s="44">
        <v>11.39</v>
      </c>
      <c r="I27" s="44">
        <v>10.14</v>
      </c>
      <c r="J27" s="44">
        <v>9.18</v>
      </c>
      <c r="K27" s="44">
        <v>8.4</v>
      </c>
      <c r="L27" s="44">
        <v>7.77</v>
      </c>
      <c r="M27" s="44">
        <v>7.25</v>
      </c>
      <c r="N27" s="44">
        <v>6.81</v>
      </c>
      <c r="O27" s="44">
        <v>6.43</v>
      </c>
      <c r="P27" s="44">
        <v>6.1</v>
      </c>
      <c r="Q27" s="44">
        <v>5.82</v>
      </c>
      <c r="R27" s="44">
        <v>5.57</v>
      </c>
      <c r="S27" s="44">
        <v>5.34</v>
      </c>
      <c r="T27" s="44">
        <v>5.15</v>
      </c>
      <c r="U27" s="44">
        <v>4.97</v>
      </c>
      <c r="V27" s="44">
        <v>4.8099999999999996</v>
      </c>
      <c r="W27" s="44">
        <v>4.67</v>
      </c>
      <c r="X27" s="44">
        <v>4.54</v>
      </c>
      <c r="Y27" s="44">
        <v>4.42</v>
      </c>
      <c r="Z27" s="44">
        <v>4.3099999999999996</v>
      </c>
      <c r="AA27" s="44">
        <v>4.21</v>
      </c>
      <c r="AB27" s="44">
        <v>4.12</v>
      </c>
      <c r="AC27" s="44">
        <v>4.03</v>
      </c>
      <c r="AD27" s="44">
        <v>3.96</v>
      </c>
      <c r="AE27" s="44">
        <v>3.88</v>
      </c>
      <c r="AF27" s="44">
        <v>3.82</v>
      </c>
      <c r="AG27" s="44">
        <v>3.75</v>
      </c>
      <c r="AH27" s="44">
        <v>3.7</v>
      </c>
      <c r="AI27" s="44">
        <v>3.64</v>
      </c>
      <c r="AJ27" s="44">
        <v>3.59</v>
      </c>
      <c r="AK27" s="44">
        <v>3.55</v>
      </c>
      <c r="AL27" s="44">
        <v>3.5</v>
      </c>
      <c r="AM27" s="44">
        <v>3.46</v>
      </c>
      <c r="AN27" s="44">
        <v>3.42</v>
      </c>
      <c r="AO27" s="44">
        <v>3.39</v>
      </c>
      <c r="AP27" s="44">
        <v>3.35</v>
      </c>
      <c r="AQ27" s="44">
        <v>3.32</v>
      </c>
      <c r="AR27" s="44">
        <v>3.29</v>
      </c>
      <c r="AS27" s="44">
        <v>3.27</v>
      </c>
      <c r="AT27" s="44">
        <v>3.24</v>
      </c>
      <c r="AU27" s="44">
        <v>3.22</v>
      </c>
      <c r="AV27" s="44">
        <v>3.2</v>
      </c>
      <c r="AW27" s="44">
        <v>3.18</v>
      </c>
      <c r="AX27" s="44">
        <v>3.16</v>
      </c>
      <c r="AY27" s="44">
        <v>3.14</v>
      </c>
      <c r="AZ27" s="44">
        <v>3.13</v>
      </c>
      <c r="BA27" s="44">
        <v>3.09</v>
      </c>
    </row>
    <row r="28" spans="1:53" x14ac:dyDescent="0.2">
      <c r="A28" s="43">
        <v>17</v>
      </c>
      <c r="B28" s="44">
        <v>72.66</v>
      </c>
      <c r="C28" s="44">
        <v>36.99</v>
      </c>
      <c r="D28" s="44">
        <v>25.11</v>
      </c>
      <c r="E28" s="44">
        <v>19.18</v>
      </c>
      <c r="F28" s="44">
        <v>15.62</v>
      </c>
      <c r="G28" s="44">
        <v>13.25</v>
      </c>
      <c r="H28" s="44">
        <v>11.56</v>
      </c>
      <c r="I28" s="44">
        <v>10.29</v>
      </c>
      <c r="J28" s="44">
        <v>9.31</v>
      </c>
      <c r="K28" s="44">
        <v>8.5299999999999994</v>
      </c>
      <c r="L28" s="44">
        <v>7.89</v>
      </c>
      <c r="M28" s="44">
        <v>7.35</v>
      </c>
      <c r="N28" s="44">
        <v>6.91</v>
      </c>
      <c r="O28" s="44">
        <v>6.52</v>
      </c>
      <c r="P28" s="44">
        <v>6.19</v>
      </c>
      <c r="Q28" s="44">
        <v>5.9</v>
      </c>
      <c r="R28" s="44">
        <v>5.65</v>
      </c>
      <c r="S28" s="44">
        <v>5.42</v>
      </c>
      <c r="T28" s="44">
        <v>5.22</v>
      </c>
      <c r="U28" s="44">
        <v>5.04</v>
      </c>
      <c r="V28" s="44">
        <v>4.88</v>
      </c>
      <c r="W28" s="44">
        <v>4.74</v>
      </c>
      <c r="X28" s="44">
        <v>4.6100000000000003</v>
      </c>
      <c r="Y28" s="44">
        <v>4.4800000000000004</v>
      </c>
      <c r="Z28" s="44">
        <v>4.37</v>
      </c>
      <c r="AA28" s="44">
        <v>4.2699999999999996</v>
      </c>
      <c r="AB28" s="44">
        <v>4.18</v>
      </c>
      <c r="AC28" s="44">
        <v>4.09</v>
      </c>
      <c r="AD28" s="44">
        <v>4.0199999999999996</v>
      </c>
      <c r="AE28" s="44">
        <v>3.94</v>
      </c>
      <c r="AF28" s="44">
        <v>3.87</v>
      </c>
      <c r="AG28" s="44">
        <v>3.81</v>
      </c>
      <c r="AH28" s="44">
        <v>3.75</v>
      </c>
      <c r="AI28" s="44">
        <v>3.7</v>
      </c>
      <c r="AJ28" s="44">
        <v>3.65</v>
      </c>
      <c r="AK28" s="44">
        <v>3.6</v>
      </c>
      <c r="AL28" s="44">
        <v>3.56</v>
      </c>
      <c r="AM28" s="44">
        <v>3.52</v>
      </c>
      <c r="AN28" s="44">
        <v>3.48</v>
      </c>
      <c r="AO28" s="44">
        <v>3.44</v>
      </c>
      <c r="AP28" s="44">
        <v>3.41</v>
      </c>
      <c r="AQ28" s="44">
        <v>3.38</v>
      </c>
      <c r="AR28" s="44">
        <v>3.35</v>
      </c>
      <c r="AS28" s="44">
        <v>3.32</v>
      </c>
      <c r="AT28" s="44">
        <v>3.3</v>
      </c>
      <c r="AU28" s="44">
        <v>3.28</v>
      </c>
      <c r="AV28" s="44">
        <v>3.25</v>
      </c>
      <c r="AW28" s="44">
        <v>3.23</v>
      </c>
      <c r="AX28" s="44">
        <v>3.22</v>
      </c>
      <c r="AY28" s="44">
        <v>3.2</v>
      </c>
      <c r="AZ28" s="44">
        <v>3.18</v>
      </c>
      <c r="BA28" s="44"/>
    </row>
    <row r="29" spans="1:53" x14ac:dyDescent="0.2">
      <c r="A29" s="43">
        <v>18</v>
      </c>
      <c r="B29" s="44">
        <v>73.709999999999994</v>
      </c>
      <c r="C29" s="44">
        <v>37.53</v>
      </c>
      <c r="D29" s="44">
        <v>25.48</v>
      </c>
      <c r="E29" s="44">
        <v>19.45</v>
      </c>
      <c r="F29" s="44">
        <v>15.84</v>
      </c>
      <c r="G29" s="44">
        <v>13.44</v>
      </c>
      <c r="H29" s="44">
        <v>11.73</v>
      </c>
      <c r="I29" s="44">
        <v>10.44</v>
      </c>
      <c r="J29" s="44">
        <v>9.4499999999999993</v>
      </c>
      <c r="K29" s="44">
        <v>8.65</v>
      </c>
      <c r="L29" s="44">
        <v>8</v>
      </c>
      <c r="M29" s="44">
        <v>7.46</v>
      </c>
      <c r="N29" s="44">
        <v>7.01</v>
      </c>
      <c r="O29" s="44">
        <v>6.62</v>
      </c>
      <c r="P29" s="44">
        <v>6.28</v>
      </c>
      <c r="Q29" s="44">
        <v>5.99</v>
      </c>
      <c r="R29" s="44">
        <v>5.73</v>
      </c>
      <c r="S29" s="44">
        <v>5.5</v>
      </c>
      <c r="T29" s="44">
        <v>5.3</v>
      </c>
      <c r="U29" s="44">
        <v>5.12</v>
      </c>
      <c r="V29" s="44">
        <v>4.96</v>
      </c>
      <c r="W29" s="44">
        <v>4.8099999999999996</v>
      </c>
      <c r="X29" s="44">
        <v>4.67</v>
      </c>
      <c r="Y29" s="44">
        <v>4.55</v>
      </c>
      <c r="Z29" s="44">
        <v>4.4400000000000004</v>
      </c>
      <c r="AA29" s="44">
        <v>4.34</v>
      </c>
      <c r="AB29" s="44">
        <v>4.24</v>
      </c>
      <c r="AC29" s="44">
        <v>4.16</v>
      </c>
      <c r="AD29" s="44">
        <v>4.08</v>
      </c>
      <c r="AE29" s="44">
        <v>4</v>
      </c>
      <c r="AF29" s="44">
        <v>3.93</v>
      </c>
      <c r="AG29" s="44">
        <v>3.87</v>
      </c>
      <c r="AH29" s="44">
        <v>3.81</v>
      </c>
      <c r="AI29" s="44">
        <v>3.76</v>
      </c>
      <c r="AJ29" s="44">
        <v>3.7</v>
      </c>
      <c r="AK29" s="44">
        <v>3.66</v>
      </c>
      <c r="AL29" s="44">
        <v>3.61</v>
      </c>
      <c r="AM29" s="44">
        <v>3.57</v>
      </c>
      <c r="AN29" s="44">
        <v>3.53</v>
      </c>
      <c r="AO29" s="44">
        <v>3.5</v>
      </c>
      <c r="AP29" s="44">
        <v>3.46</v>
      </c>
      <c r="AQ29" s="44">
        <v>3.43</v>
      </c>
      <c r="AR29" s="44">
        <v>3.41</v>
      </c>
      <c r="AS29" s="44">
        <v>3.38</v>
      </c>
      <c r="AT29" s="44">
        <v>3.35</v>
      </c>
      <c r="AU29" s="44">
        <v>3.33</v>
      </c>
      <c r="AV29" s="44">
        <v>3.31</v>
      </c>
      <c r="AW29" s="44">
        <v>3.29</v>
      </c>
      <c r="AX29" s="44">
        <v>3.27</v>
      </c>
      <c r="AY29" s="44">
        <v>3.26</v>
      </c>
      <c r="AZ29" s="44"/>
      <c r="BA29" s="44"/>
    </row>
    <row r="30" spans="1:53" x14ac:dyDescent="0.2">
      <c r="A30" s="43">
        <v>19</v>
      </c>
      <c r="B30" s="44">
        <v>74.77</v>
      </c>
      <c r="C30" s="44">
        <v>38.07</v>
      </c>
      <c r="D30" s="44">
        <v>25.85</v>
      </c>
      <c r="E30" s="44">
        <v>19.739999999999998</v>
      </c>
      <c r="F30" s="44">
        <v>16.079999999999998</v>
      </c>
      <c r="G30" s="44">
        <v>13.64</v>
      </c>
      <c r="H30" s="44">
        <v>11.9</v>
      </c>
      <c r="I30" s="44">
        <v>10.6</v>
      </c>
      <c r="J30" s="44">
        <v>9.59</v>
      </c>
      <c r="K30" s="44">
        <v>8.7799999999999994</v>
      </c>
      <c r="L30" s="44">
        <v>8.1199999999999992</v>
      </c>
      <c r="M30" s="44">
        <v>7.57</v>
      </c>
      <c r="N30" s="44">
        <v>7.11</v>
      </c>
      <c r="O30" s="44">
        <v>6.72</v>
      </c>
      <c r="P30" s="44">
        <v>6.38</v>
      </c>
      <c r="Q30" s="44">
        <v>6.08</v>
      </c>
      <c r="R30" s="44">
        <v>5.82</v>
      </c>
      <c r="S30" s="44">
        <v>5.59</v>
      </c>
      <c r="T30" s="44">
        <v>5.38</v>
      </c>
      <c r="U30" s="44">
        <v>5.2</v>
      </c>
      <c r="V30" s="44">
        <v>5.03</v>
      </c>
      <c r="W30" s="44">
        <v>4.88</v>
      </c>
      <c r="X30" s="44">
        <v>4.74</v>
      </c>
      <c r="Y30" s="44">
        <v>4.62</v>
      </c>
      <c r="Z30" s="44">
        <v>4.51</v>
      </c>
      <c r="AA30" s="44">
        <v>4.4000000000000004</v>
      </c>
      <c r="AB30" s="44">
        <v>4.3099999999999996</v>
      </c>
      <c r="AC30" s="44">
        <v>4.22</v>
      </c>
      <c r="AD30" s="44">
        <v>4.1399999999999997</v>
      </c>
      <c r="AE30" s="44">
        <v>4.0599999999999996</v>
      </c>
      <c r="AF30" s="44">
        <v>3.99</v>
      </c>
      <c r="AG30" s="44">
        <v>3.93</v>
      </c>
      <c r="AH30" s="44">
        <v>3.87</v>
      </c>
      <c r="AI30" s="44">
        <v>3.81</v>
      </c>
      <c r="AJ30" s="44">
        <v>3.76</v>
      </c>
      <c r="AK30" s="44">
        <v>3.71</v>
      </c>
      <c r="AL30" s="44">
        <v>3.67</v>
      </c>
      <c r="AM30" s="44">
        <v>3.63</v>
      </c>
      <c r="AN30" s="44">
        <v>3.59</v>
      </c>
      <c r="AO30" s="44">
        <v>3.55</v>
      </c>
      <c r="AP30" s="44">
        <v>3.52</v>
      </c>
      <c r="AQ30" s="44">
        <v>3.49</v>
      </c>
      <c r="AR30" s="44">
        <v>3.46</v>
      </c>
      <c r="AS30" s="44">
        <v>3.44</v>
      </c>
      <c r="AT30" s="44">
        <v>3.41</v>
      </c>
      <c r="AU30" s="44">
        <v>3.39</v>
      </c>
      <c r="AV30" s="44">
        <v>3.37</v>
      </c>
      <c r="AW30" s="44">
        <v>3.35</v>
      </c>
      <c r="AX30" s="44">
        <v>3.33</v>
      </c>
      <c r="AY30" s="44"/>
      <c r="AZ30" s="44"/>
      <c r="BA30" s="44"/>
    </row>
    <row r="31" spans="1:53" x14ac:dyDescent="0.2">
      <c r="A31" s="43">
        <v>20</v>
      </c>
      <c r="B31" s="44">
        <v>75.86</v>
      </c>
      <c r="C31" s="44">
        <v>38.630000000000003</v>
      </c>
      <c r="D31" s="44">
        <v>26.22</v>
      </c>
      <c r="E31" s="44">
        <v>20.03</v>
      </c>
      <c r="F31" s="44">
        <v>16.309999999999999</v>
      </c>
      <c r="G31" s="44">
        <v>13.84</v>
      </c>
      <c r="H31" s="44">
        <v>12.07</v>
      </c>
      <c r="I31" s="44">
        <v>10.75</v>
      </c>
      <c r="J31" s="44">
        <v>9.73</v>
      </c>
      <c r="K31" s="44">
        <v>8.91</v>
      </c>
      <c r="L31" s="44">
        <v>8.24</v>
      </c>
      <c r="M31" s="44">
        <v>7.68</v>
      </c>
      <c r="N31" s="44">
        <v>7.22</v>
      </c>
      <c r="O31" s="44">
        <v>6.82</v>
      </c>
      <c r="P31" s="44">
        <v>6.47</v>
      </c>
      <c r="Q31" s="44">
        <v>6.17</v>
      </c>
      <c r="R31" s="44">
        <v>5.9</v>
      </c>
      <c r="S31" s="44">
        <v>5.67</v>
      </c>
      <c r="T31" s="44">
        <v>5.46</v>
      </c>
      <c r="U31" s="44">
        <v>5.27</v>
      </c>
      <c r="V31" s="44">
        <v>5.1100000000000003</v>
      </c>
      <c r="W31" s="44">
        <v>4.95</v>
      </c>
      <c r="X31" s="44">
        <v>4.82</v>
      </c>
      <c r="Y31" s="44">
        <v>4.6900000000000004</v>
      </c>
      <c r="Z31" s="44">
        <v>4.58</v>
      </c>
      <c r="AA31" s="44">
        <v>4.47</v>
      </c>
      <c r="AB31" s="44">
        <v>4.37</v>
      </c>
      <c r="AC31" s="44">
        <v>4.28</v>
      </c>
      <c r="AD31" s="44">
        <v>4.2</v>
      </c>
      <c r="AE31" s="44">
        <v>4.13</v>
      </c>
      <c r="AF31" s="44">
        <v>4.0599999999999996</v>
      </c>
      <c r="AG31" s="44">
        <v>3.99</v>
      </c>
      <c r="AH31" s="44">
        <v>3.93</v>
      </c>
      <c r="AI31" s="44">
        <v>3.87</v>
      </c>
      <c r="AJ31" s="44">
        <v>3.82</v>
      </c>
      <c r="AK31" s="44">
        <v>3.77</v>
      </c>
      <c r="AL31" s="44">
        <v>3.73</v>
      </c>
      <c r="AM31" s="44">
        <v>3.69</v>
      </c>
      <c r="AN31" s="44">
        <v>3.65</v>
      </c>
      <c r="AO31" s="44">
        <v>3.61</v>
      </c>
      <c r="AP31" s="44">
        <v>3.58</v>
      </c>
      <c r="AQ31" s="44">
        <v>3.55</v>
      </c>
      <c r="AR31" s="44">
        <v>3.52</v>
      </c>
      <c r="AS31" s="44">
        <v>3.5</v>
      </c>
      <c r="AT31" s="44">
        <v>3.47</v>
      </c>
      <c r="AU31" s="44">
        <v>3.45</v>
      </c>
      <c r="AV31" s="44">
        <v>3.43</v>
      </c>
      <c r="AW31" s="44">
        <v>3.41</v>
      </c>
      <c r="AX31" s="44"/>
      <c r="AY31" s="44"/>
      <c r="AZ31" s="44"/>
      <c r="BA31" s="44"/>
    </row>
    <row r="32" spans="1:53" x14ac:dyDescent="0.2">
      <c r="A32" s="43">
        <v>21</v>
      </c>
      <c r="B32" s="44">
        <v>76.959999999999994</v>
      </c>
      <c r="C32" s="44">
        <v>39.19</v>
      </c>
      <c r="D32" s="44">
        <v>26.61</v>
      </c>
      <c r="E32" s="44">
        <v>20.32</v>
      </c>
      <c r="F32" s="44">
        <v>16.55</v>
      </c>
      <c r="G32" s="44">
        <v>14.04</v>
      </c>
      <c r="H32" s="44">
        <v>12.25</v>
      </c>
      <c r="I32" s="44">
        <v>10.91</v>
      </c>
      <c r="J32" s="44">
        <v>9.8699999999999992</v>
      </c>
      <c r="K32" s="44">
        <v>9.0399999999999991</v>
      </c>
      <c r="L32" s="44">
        <v>8.36</v>
      </c>
      <c r="M32" s="44">
        <v>7.8</v>
      </c>
      <c r="N32" s="44">
        <v>7.32</v>
      </c>
      <c r="O32" s="44">
        <v>6.92</v>
      </c>
      <c r="P32" s="44">
        <v>6.57</v>
      </c>
      <c r="Q32" s="44">
        <v>6.26</v>
      </c>
      <c r="R32" s="44">
        <v>5.99</v>
      </c>
      <c r="S32" s="44">
        <v>5.75</v>
      </c>
      <c r="T32" s="44">
        <v>5.54</v>
      </c>
      <c r="U32" s="44">
        <v>5.35</v>
      </c>
      <c r="V32" s="44">
        <v>5.18</v>
      </c>
      <c r="W32" s="44">
        <v>5.03</v>
      </c>
      <c r="X32" s="44">
        <v>4.8899999999999997</v>
      </c>
      <c r="Y32" s="44">
        <v>4.76</v>
      </c>
      <c r="Z32" s="44">
        <v>4.6500000000000004</v>
      </c>
      <c r="AA32" s="44">
        <v>4.54</v>
      </c>
      <c r="AB32" s="44">
        <v>4.4400000000000004</v>
      </c>
      <c r="AC32" s="44">
        <v>4.3499999999999996</v>
      </c>
      <c r="AD32" s="44">
        <v>4.2699999999999996</v>
      </c>
      <c r="AE32" s="44">
        <v>4.1900000000000004</v>
      </c>
      <c r="AF32" s="44">
        <v>4.12</v>
      </c>
      <c r="AG32" s="44">
        <v>4.05</v>
      </c>
      <c r="AH32" s="44">
        <v>3.99</v>
      </c>
      <c r="AI32" s="44">
        <v>3.94</v>
      </c>
      <c r="AJ32" s="44">
        <v>3.88</v>
      </c>
      <c r="AK32" s="44">
        <v>3.84</v>
      </c>
      <c r="AL32" s="44">
        <v>3.79</v>
      </c>
      <c r="AM32" s="44">
        <v>3.75</v>
      </c>
      <c r="AN32" s="44">
        <v>3.71</v>
      </c>
      <c r="AO32" s="44">
        <v>3.68</v>
      </c>
      <c r="AP32" s="44">
        <v>3.64</v>
      </c>
      <c r="AQ32" s="44">
        <v>3.61</v>
      </c>
      <c r="AR32" s="44">
        <v>3.58</v>
      </c>
      <c r="AS32" s="44">
        <v>3.56</v>
      </c>
      <c r="AT32" s="44">
        <v>3.53</v>
      </c>
      <c r="AU32" s="44">
        <v>3.51</v>
      </c>
      <c r="AV32" s="44">
        <v>3.49</v>
      </c>
      <c r="AW32" s="44"/>
      <c r="AX32" s="44"/>
      <c r="AY32" s="44"/>
      <c r="AZ32" s="44"/>
      <c r="BA32" s="44"/>
    </row>
    <row r="33" spans="1:53" x14ac:dyDescent="0.2">
      <c r="A33" s="43">
        <v>22</v>
      </c>
      <c r="B33" s="44">
        <v>78.069999999999993</v>
      </c>
      <c r="C33" s="44">
        <v>39.76</v>
      </c>
      <c r="D33" s="44">
        <v>26.99</v>
      </c>
      <c r="E33" s="44">
        <v>20.61</v>
      </c>
      <c r="F33" s="44">
        <v>16.79</v>
      </c>
      <c r="G33" s="44">
        <v>14.24</v>
      </c>
      <c r="H33" s="44">
        <v>12.43</v>
      </c>
      <c r="I33" s="44">
        <v>11.07</v>
      </c>
      <c r="J33" s="44">
        <v>10.01</v>
      </c>
      <c r="K33" s="44">
        <v>9.17</v>
      </c>
      <c r="L33" s="44">
        <v>8.48</v>
      </c>
      <c r="M33" s="44">
        <v>7.91</v>
      </c>
      <c r="N33" s="44">
        <v>7.43</v>
      </c>
      <c r="O33" s="44">
        <v>7.02</v>
      </c>
      <c r="P33" s="44">
        <v>6.66</v>
      </c>
      <c r="Q33" s="44">
        <v>6.35</v>
      </c>
      <c r="R33" s="44">
        <v>6.08</v>
      </c>
      <c r="S33" s="44">
        <v>5.84</v>
      </c>
      <c r="T33" s="44">
        <v>5.63</v>
      </c>
      <c r="U33" s="44">
        <v>5.43</v>
      </c>
      <c r="V33" s="44">
        <v>5.26</v>
      </c>
      <c r="W33" s="44">
        <v>5.0999999999999996</v>
      </c>
      <c r="X33" s="44">
        <v>4.96</v>
      </c>
      <c r="Y33" s="44">
        <v>4.83</v>
      </c>
      <c r="Z33" s="44">
        <v>4.72</v>
      </c>
      <c r="AA33" s="44">
        <v>4.6100000000000003</v>
      </c>
      <c r="AB33" s="44">
        <v>4.51</v>
      </c>
      <c r="AC33" s="44">
        <v>4.42</v>
      </c>
      <c r="AD33" s="44">
        <v>4.33</v>
      </c>
      <c r="AE33" s="44">
        <v>4.26</v>
      </c>
      <c r="AF33" s="44">
        <v>4.18</v>
      </c>
      <c r="AG33" s="44">
        <v>4.12</v>
      </c>
      <c r="AH33" s="44">
        <v>4.0599999999999996</v>
      </c>
      <c r="AI33" s="44">
        <v>4</v>
      </c>
      <c r="AJ33" s="44">
        <v>3.95</v>
      </c>
      <c r="AK33" s="44">
        <v>3.9</v>
      </c>
      <c r="AL33" s="44">
        <v>3.85</v>
      </c>
      <c r="AM33" s="44">
        <v>3.81</v>
      </c>
      <c r="AN33" s="44">
        <v>3.77</v>
      </c>
      <c r="AO33" s="44">
        <v>3.74</v>
      </c>
      <c r="AP33" s="44">
        <v>3.71</v>
      </c>
      <c r="AQ33" s="44">
        <v>3.68</v>
      </c>
      <c r="AR33" s="44">
        <v>3.65</v>
      </c>
      <c r="AS33" s="44">
        <v>3.62</v>
      </c>
      <c r="AT33" s="44">
        <v>3.6</v>
      </c>
      <c r="AU33" s="44">
        <v>3.57</v>
      </c>
      <c r="AV33" s="44"/>
      <c r="AW33" s="44"/>
      <c r="AX33" s="44"/>
      <c r="AY33" s="44"/>
      <c r="AZ33" s="44"/>
      <c r="BA33" s="44"/>
    </row>
    <row r="34" spans="1:53" x14ac:dyDescent="0.2">
      <c r="A34" s="43">
        <v>23</v>
      </c>
      <c r="B34" s="44">
        <v>79.19</v>
      </c>
      <c r="C34" s="44">
        <v>40.33</v>
      </c>
      <c r="D34" s="44">
        <v>27.38</v>
      </c>
      <c r="E34" s="44">
        <v>20.91</v>
      </c>
      <c r="F34" s="44">
        <v>17.03</v>
      </c>
      <c r="G34" s="44">
        <v>14.45</v>
      </c>
      <c r="H34" s="44">
        <v>12.61</v>
      </c>
      <c r="I34" s="44">
        <v>11.23</v>
      </c>
      <c r="J34" s="44">
        <v>10.16</v>
      </c>
      <c r="K34" s="44">
        <v>9.3000000000000007</v>
      </c>
      <c r="L34" s="44">
        <v>8.61</v>
      </c>
      <c r="M34" s="44">
        <v>8.0299999999999994</v>
      </c>
      <c r="N34" s="44">
        <v>7.54</v>
      </c>
      <c r="O34" s="44">
        <v>7.12</v>
      </c>
      <c r="P34" s="44">
        <v>6.76</v>
      </c>
      <c r="Q34" s="44">
        <v>6.45</v>
      </c>
      <c r="R34" s="44">
        <v>6.17</v>
      </c>
      <c r="S34" s="44">
        <v>5.93</v>
      </c>
      <c r="T34" s="44">
        <v>5.71</v>
      </c>
      <c r="U34" s="44">
        <v>5.51</v>
      </c>
      <c r="V34" s="44">
        <v>5.34</v>
      </c>
      <c r="W34" s="44">
        <v>5.18</v>
      </c>
      <c r="X34" s="44">
        <v>5.04</v>
      </c>
      <c r="Y34" s="44">
        <v>4.91</v>
      </c>
      <c r="Z34" s="44">
        <v>4.79</v>
      </c>
      <c r="AA34" s="44">
        <v>4.68</v>
      </c>
      <c r="AB34" s="44">
        <v>4.58</v>
      </c>
      <c r="AC34" s="44">
        <v>4.4800000000000004</v>
      </c>
      <c r="AD34" s="44">
        <v>4.4000000000000004</v>
      </c>
      <c r="AE34" s="44">
        <v>4.32</v>
      </c>
      <c r="AF34" s="44">
        <v>4.25</v>
      </c>
      <c r="AG34" s="44">
        <v>4.18</v>
      </c>
      <c r="AH34" s="44">
        <v>4.12</v>
      </c>
      <c r="AI34" s="44">
        <v>4.0599999999999996</v>
      </c>
      <c r="AJ34" s="44">
        <v>4.01</v>
      </c>
      <c r="AK34" s="44">
        <v>3.96</v>
      </c>
      <c r="AL34" s="44">
        <v>3.92</v>
      </c>
      <c r="AM34" s="44">
        <v>3.88</v>
      </c>
      <c r="AN34" s="44">
        <v>3.84</v>
      </c>
      <c r="AO34" s="44">
        <v>3.8</v>
      </c>
      <c r="AP34" s="44">
        <v>3.77</v>
      </c>
      <c r="AQ34" s="44">
        <v>3.74</v>
      </c>
      <c r="AR34" s="44">
        <v>3.71</v>
      </c>
      <c r="AS34" s="44">
        <v>3.68</v>
      </c>
      <c r="AT34" s="44">
        <v>3.66</v>
      </c>
      <c r="AU34" s="44"/>
      <c r="AV34" s="44"/>
      <c r="AW34" s="44"/>
      <c r="AX34" s="44"/>
      <c r="AY34" s="44"/>
      <c r="AZ34" s="44"/>
      <c r="BA34" s="44"/>
    </row>
    <row r="35" spans="1:53" x14ac:dyDescent="0.2">
      <c r="A35" s="43">
        <v>24</v>
      </c>
      <c r="B35" s="44">
        <v>80.319999999999993</v>
      </c>
      <c r="C35" s="44">
        <v>40.9</v>
      </c>
      <c r="D35" s="44">
        <v>27.77</v>
      </c>
      <c r="E35" s="44">
        <v>21.21</v>
      </c>
      <c r="F35" s="44">
        <v>17.27</v>
      </c>
      <c r="G35" s="44">
        <v>14.66</v>
      </c>
      <c r="H35" s="44">
        <v>12.79</v>
      </c>
      <c r="I35" s="44">
        <v>11.39</v>
      </c>
      <c r="J35" s="44">
        <v>10.3</v>
      </c>
      <c r="K35" s="44">
        <v>9.44</v>
      </c>
      <c r="L35" s="44">
        <v>8.73</v>
      </c>
      <c r="M35" s="44">
        <v>8.14</v>
      </c>
      <c r="N35" s="44">
        <v>7.65</v>
      </c>
      <c r="O35" s="44">
        <v>7.23</v>
      </c>
      <c r="P35" s="44">
        <v>6.86</v>
      </c>
      <c r="Q35" s="44">
        <v>6.54</v>
      </c>
      <c r="R35" s="44">
        <v>6.26</v>
      </c>
      <c r="S35" s="44">
        <v>6.01</v>
      </c>
      <c r="T35" s="44">
        <v>5.79</v>
      </c>
      <c r="U35" s="44">
        <v>5.6</v>
      </c>
      <c r="V35" s="44">
        <v>5.42</v>
      </c>
      <c r="W35" s="44">
        <v>5.26</v>
      </c>
      <c r="X35" s="44">
        <v>5.1100000000000003</v>
      </c>
      <c r="Y35" s="44">
        <v>4.9800000000000004</v>
      </c>
      <c r="Z35" s="44">
        <v>4.8600000000000003</v>
      </c>
      <c r="AA35" s="44">
        <v>4.75</v>
      </c>
      <c r="AB35" s="44">
        <v>4.6500000000000004</v>
      </c>
      <c r="AC35" s="44">
        <v>4.55</v>
      </c>
      <c r="AD35" s="44">
        <v>4.47</v>
      </c>
      <c r="AE35" s="44">
        <v>4.3899999999999997</v>
      </c>
      <c r="AF35" s="44">
        <v>4.32</v>
      </c>
      <c r="AG35" s="44">
        <v>4.25</v>
      </c>
      <c r="AH35" s="44">
        <v>4.1900000000000004</v>
      </c>
      <c r="AI35" s="44">
        <v>4.13</v>
      </c>
      <c r="AJ35" s="44">
        <v>4.08</v>
      </c>
      <c r="AK35" s="44">
        <v>4.03</v>
      </c>
      <c r="AL35" s="44">
        <v>3.98</v>
      </c>
      <c r="AM35" s="44">
        <v>3.94</v>
      </c>
      <c r="AN35" s="44">
        <v>3.9</v>
      </c>
      <c r="AO35" s="44">
        <v>3.87</v>
      </c>
      <c r="AP35" s="44">
        <v>3.84</v>
      </c>
      <c r="AQ35" s="44">
        <v>3.81</v>
      </c>
      <c r="AR35" s="44">
        <v>3.78</v>
      </c>
      <c r="AS35" s="44">
        <v>3.75</v>
      </c>
      <c r="AT35" s="44"/>
      <c r="AU35" s="44"/>
      <c r="AV35" s="44"/>
      <c r="AW35" s="44"/>
      <c r="AX35" s="44"/>
      <c r="AY35" s="44"/>
      <c r="AZ35" s="44"/>
      <c r="BA35" s="44"/>
    </row>
    <row r="36" spans="1:53" x14ac:dyDescent="0.2">
      <c r="A36" s="43">
        <v>25</v>
      </c>
      <c r="B36" s="44">
        <v>81.45</v>
      </c>
      <c r="C36" s="44">
        <v>41.48</v>
      </c>
      <c r="D36" s="44">
        <v>28.16</v>
      </c>
      <c r="E36" s="44">
        <v>21.51</v>
      </c>
      <c r="F36" s="44">
        <v>17.52</v>
      </c>
      <c r="G36" s="44">
        <v>14.86</v>
      </c>
      <c r="H36" s="44">
        <v>12.97</v>
      </c>
      <c r="I36" s="44">
        <v>11.55</v>
      </c>
      <c r="J36" s="44">
        <v>10.45</v>
      </c>
      <c r="K36" s="44">
        <v>9.57</v>
      </c>
      <c r="L36" s="44">
        <v>8.86</v>
      </c>
      <c r="M36" s="44">
        <v>8.26</v>
      </c>
      <c r="N36" s="44">
        <v>7.76</v>
      </c>
      <c r="O36" s="44">
        <v>7.33</v>
      </c>
      <c r="P36" s="44">
        <v>6.96</v>
      </c>
      <c r="Q36" s="44">
        <v>6.64</v>
      </c>
      <c r="R36" s="44">
        <v>6.35</v>
      </c>
      <c r="S36" s="44">
        <v>6.1</v>
      </c>
      <c r="T36" s="44">
        <v>5.88</v>
      </c>
      <c r="U36" s="44">
        <v>5.68</v>
      </c>
      <c r="V36" s="44">
        <v>5.5</v>
      </c>
      <c r="W36" s="44">
        <v>5.34</v>
      </c>
      <c r="X36" s="44">
        <v>5.19</v>
      </c>
      <c r="Y36" s="44">
        <v>5.05</v>
      </c>
      <c r="Z36" s="44">
        <v>4.93</v>
      </c>
      <c r="AA36" s="44">
        <v>4.82</v>
      </c>
      <c r="AB36" s="44">
        <v>4.72</v>
      </c>
      <c r="AC36" s="44">
        <v>4.62</v>
      </c>
      <c r="AD36" s="44">
        <v>4.54</v>
      </c>
      <c r="AE36" s="44">
        <v>4.46</v>
      </c>
      <c r="AF36" s="44">
        <v>4.38</v>
      </c>
      <c r="AG36" s="44">
        <v>4.32</v>
      </c>
      <c r="AH36" s="44">
        <v>4.25</v>
      </c>
      <c r="AI36" s="44">
        <v>4.2</v>
      </c>
      <c r="AJ36" s="44">
        <v>4.1500000000000004</v>
      </c>
      <c r="AK36" s="44">
        <v>4.0999999999999996</v>
      </c>
      <c r="AL36" s="44">
        <v>4.05</v>
      </c>
      <c r="AM36" s="44">
        <v>4.01</v>
      </c>
      <c r="AN36" s="44">
        <v>3.97</v>
      </c>
      <c r="AO36" s="44">
        <v>3.94</v>
      </c>
      <c r="AP36" s="44">
        <v>3.9</v>
      </c>
      <c r="AQ36" s="44">
        <v>3.87</v>
      </c>
      <c r="AR36" s="44">
        <v>3.85</v>
      </c>
      <c r="AS36" s="44"/>
      <c r="AT36" s="44"/>
      <c r="AU36" s="44"/>
      <c r="AV36" s="44"/>
      <c r="AW36" s="44"/>
      <c r="AX36" s="44"/>
      <c r="AY36" s="44"/>
      <c r="AZ36" s="44"/>
      <c r="BA36" s="44"/>
    </row>
    <row r="37" spans="1:53" x14ac:dyDescent="0.2">
      <c r="A37" s="43">
        <v>26</v>
      </c>
      <c r="B37" s="44">
        <v>82.6</v>
      </c>
      <c r="C37" s="44">
        <v>42.06</v>
      </c>
      <c r="D37" s="44">
        <v>28.56</v>
      </c>
      <c r="E37" s="44">
        <v>21.81</v>
      </c>
      <c r="F37" s="44">
        <v>17.77</v>
      </c>
      <c r="G37" s="44">
        <v>15.08</v>
      </c>
      <c r="H37" s="44">
        <v>13.16</v>
      </c>
      <c r="I37" s="44">
        <v>11.72</v>
      </c>
      <c r="J37" s="44">
        <v>10.6</v>
      </c>
      <c r="K37" s="44">
        <v>9.7100000000000009</v>
      </c>
      <c r="L37" s="44">
        <v>8.98</v>
      </c>
      <c r="M37" s="44">
        <v>8.3800000000000008</v>
      </c>
      <c r="N37" s="44">
        <v>7.87</v>
      </c>
      <c r="O37" s="44">
        <v>7.44</v>
      </c>
      <c r="P37" s="44">
        <v>7.06</v>
      </c>
      <c r="Q37" s="44">
        <v>6.73</v>
      </c>
      <c r="R37" s="44">
        <v>6.45</v>
      </c>
      <c r="S37" s="44">
        <v>6.19</v>
      </c>
      <c r="T37" s="44">
        <v>5.96</v>
      </c>
      <c r="U37" s="44">
        <v>5.76</v>
      </c>
      <c r="V37" s="44">
        <v>5.58</v>
      </c>
      <c r="W37" s="44">
        <v>5.41</v>
      </c>
      <c r="X37" s="44">
        <v>5.27</v>
      </c>
      <c r="Y37" s="44">
        <v>5.13</v>
      </c>
      <c r="Z37" s="44">
        <v>5.01</v>
      </c>
      <c r="AA37" s="44">
        <v>4.8899999999999997</v>
      </c>
      <c r="AB37" s="44">
        <v>4.79</v>
      </c>
      <c r="AC37" s="44">
        <v>4.7</v>
      </c>
      <c r="AD37" s="44">
        <v>4.6100000000000003</v>
      </c>
      <c r="AE37" s="44">
        <v>4.53</v>
      </c>
      <c r="AF37" s="44">
        <v>4.45</v>
      </c>
      <c r="AG37" s="44">
        <v>4.3899999999999997</v>
      </c>
      <c r="AH37" s="44">
        <v>4.32</v>
      </c>
      <c r="AI37" s="44">
        <v>4.2699999999999996</v>
      </c>
      <c r="AJ37" s="44">
        <v>4.22</v>
      </c>
      <c r="AK37" s="44">
        <v>4.17</v>
      </c>
      <c r="AL37" s="44">
        <v>4.12</v>
      </c>
      <c r="AM37" s="44">
        <v>4.08</v>
      </c>
      <c r="AN37" s="44">
        <v>4.04</v>
      </c>
      <c r="AO37" s="44">
        <v>4.01</v>
      </c>
      <c r="AP37" s="44">
        <v>3.97</v>
      </c>
      <c r="AQ37" s="44">
        <v>3.94</v>
      </c>
      <c r="AR37" s="44"/>
      <c r="AS37" s="44"/>
      <c r="AT37" s="44"/>
      <c r="AU37" s="44"/>
      <c r="AV37" s="44"/>
      <c r="AW37" s="44"/>
      <c r="AX37" s="44"/>
      <c r="AY37" s="44"/>
      <c r="AZ37" s="44"/>
      <c r="BA37" s="44"/>
    </row>
    <row r="38" spans="1:53" x14ac:dyDescent="0.2">
      <c r="A38" s="43">
        <v>27</v>
      </c>
      <c r="B38" s="44">
        <v>83.76</v>
      </c>
      <c r="C38" s="44">
        <v>42.66</v>
      </c>
      <c r="D38" s="44">
        <v>28.96</v>
      </c>
      <c r="E38" s="44">
        <v>22.12</v>
      </c>
      <c r="F38" s="44">
        <v>18.02</v>
      </c>
      <c r="G38" s="44">
        <v>15.29</v>
      </c>
      <c r="H38" s="44">
        <v>13.34</v>
      </c>
      <c r="I38" s="44">
        <v>11.88</v>
      </c>
      <c r="J38" s="44">
        <v>10.75</v>
      </c>
      <c r="K38" s="44">
        <v>9.85</v>
      </c>
      <c r="L38" s="44">
        <v>9.11</v>
      </c>
      <c r="M38" s="44">
        <v>8.5</v>
      </c>
      <c r="N38" s="44">
        <v>7.98</v>
      </c>
      <c r="O38" s="44">
        <v>7.54</v>
      </c>
      <c r="P38" s="44">
        <v>7.16</v>
      </c>
      <c r="Q38" s="44">
        <v>6.83</v>
      </c>
      <c r="R38" s="44">
        <v>6.54</v>
      </c>
      <c r="S38" s="44">
        <v>6.28</v>
      </c>
      <c r="T38" s="44">
        <v>6.05</v>
      </c>
      <c r="U38" s="44">
        <v>5.85</v>
      </c>
      <c r="V38" s="44">
        <v>5.66</v>
      </c>
      <c r="W38" s="44">
        <v>5.5</v>
      </c>
      <c r="X38" s="44">
        <v>5.34</v>
      </c>
      <c r="Y38" s="44">
        <v>5.21</v>
      </c>
      <c r="Z38" s="44">
        <v>5.08</v>
      </c>
      <c r="AA38" s="44">
        <v>4.97</v>
      </c>
      <c r="AB38" s="44">
        <v>4.8600000000000003</v>
      </c>
      <c r="AC38" s="44">
        <v>4.7699999999999996</v>
      </c>
      <c r="AD38" s="44">
        <v>4.68</v>
      </c>
      <c r="AE38" s="44">
        <v>4.5999999999999996</v>
      </c>
      <c r="AF38" s="44">
        <v>4.53</v>
      </c>
      <c r="AG38" s="44">
        <v>4.46</v>
      </c>
      <c r="AH38" s="44">
        <v>4.4000000000000004</v>
      </c>
      <c r="AI38" s="44">
        <v>4.34</v>
      </c>
      <c r="AJ38" s="44">
        <v>4.29</v>
      </c>
      <c r="AK38" s="44">
        <v>4.24</v>
      </c>
      <c r="AL38" s="44">
        <v>4.1900000000000004</v>
      </c>
      <c r="AM38" s="44">
        <v>4.1500000000000004</v>
      </c>
      <c r="AN38" s="44">
        <v>4.1100000000000003</v>
      </c>
      <c r="AO38" s="44">
        <v>4.08</v>
      </c>
      <c r="AP38" s="44">
        <v>4.05</v>
      </c>
      <c r="AQ38" s="44"/>
      <c r="AR38" s="44"/>
      <c r="AS38" s="44"/>
      <c r="AT38" s="44"/>
      <c r="AU38" s="44"/>
      <c r="AV38" s="44"/>
      <c r="AW38" s="44"/>
      <c r="AX38" s="44"/>
      <c r="AY38" s="44"/>
      <c r="AZ38" s="44"/>
      <c r="BA38" s="44"/>
    </row>
    <row r="39" spans="1:53" x14ac:dyDescent="0.2">
      <c r="A39" s="43">
        <v>28</v>
      </c>
      <c r="B39" s="44">
        <v>84.92</v>
      </c>
      <c r="C39" s="44">
        <v>43.25</v>
      </c>
      <c r="D39" s="44">
        <v>29.37</v>
      </c>
      <c r="E39" s="44">
        <v>22.43</v>
      </c>
      <c r="F39" s="44">
        <v>18.27</v>
      </c>
      <c r="G39" s="44">
        <v>15.5</v>
      </c>
      <c r="H39" s="44">
        <v>13.53</v>
      </c>
      <c r="I39" s="44">
        <v>12.05</v>
      </c>
      <c r="J39" s="44">
        <v>10.91</v>
      </c>
      <c r="K39" s="44">
        <v>9.99</v>
      </c>
      <c r="L39" s="44">
        <v>9.24</v>
      </c>
      <c r="M39" s="44">
        <v>8.6199999999999992</v>
      </c>
      <c r="N39" s="44">
        <v>8.1</v>
      </c>
      <c r="O39" s="44">
        <v>7.65</v>
      </c>
      <c r="P39" s="44">
        <v>7.27</v>
      </c>
      <c r="Q39" s="44">
        <v>6.93</v>
      </c>
      <c r="R39" s="44">
        <v>6.63</v>
      </c>
      <c r="S39" s="44">
        <v>6.37</v>
      </c>
      <c r="T39" s="44">
        <v>6.14</v>
      </c>
      <c r="U39" s="44">
        <v>5.93</v>
      </c>
      <c r="V39" s="44">
        <v>5.75</v>
      </c>
      <c r="W39" s="44">
        <v>5.58</v>
      </c>
      <c r="X39" s="44">
        <v>5.42</v>
      </c>
      <c r="Y39" s="44">
        <v>5.29</v>
      </c>
      <c r="Z39" s="44">
        <v>5.16</v>
      </c>
      <c r="AA39" s="44">
        <v>5.04</v>
      </c>
      <c r="AB39" s="44">
        <v>4.9400000000000004</v>
      </c>
      <c r="AC39" s="44">
        <v>4.84</v>
      </c>
      <c r="AD39" s="44">
        <v>4.76</v>
      </c>
      <c r="AE39" s="44">
        <v>4.68</v>
      </c>
      <c r="AF39" s="44">
        <v>4.5999999999999996</v>
      </c>
      <c r="AG39" s="44">
        <v>4.53</v>
      </c>
      <c r="AH39" s="44">
        <v>4.47</v>
      </c>
      <c r="AI39" s="44">
        <v>4.42</v>
      </c>
      <c r="AJ39" s="44">
        <v>4.3600000000000003</v>
      </c>
      <c r="AK39" s="44">
        <v>4.3099999999999996</v>
      </c>
      <c r="AL39" s="44">
        <v>4.2699999999999996</v>
      </c>
      <c r="AM39" s="44">
        <v>4.2300000000000004</v>
      </c>
      <c r="AN39" s="44">
        <v>4.1900000000000004</v>
      </c>
      <c r="AO39" s="44">
        <v>4.1500000000000004</v>
      </c>
      <c r="AP39" s="44"/>
      <c r="AQ39" s="44"/>
      <c r="AR39" s="44"/>
      <c r="AS39" s="44"/>
      <c r="AT39" s="44"/>
      <c r="AU39" s="44"/>
      <c r="AV39" s="44"/>
      <c r="AW39" s="44"/>
      <c r="AX39" s="44"/>
      <c r="AY39" s="44"/>
      <c r="AZ39" s="44"/>
      <c r="BA39" s="44"/>
    </row>
    <row r="40" spans="1:53" x14ac:dyDescent="0.2">
      <c r="A40" s="43">
        <v>29</v>
      </c>
      <c r="B40" s="44">
        <v>86.11</v>
      </c>
      <c r="C40" s="44">
        <v>43.86</v>
      </c>
      <c r="D40" s="44">
        <v>29.78</v>
      </c>
      <c r="E40" s="44">
        <v>22.75</v>
      </c>
      <c r="F40" s="44">
        <v>18.53</v>
      </c>
      <c r="G40" s="44">
        <v>15.72</v>
      </c>
      <c r="H40" s="44">
        <v>13.72</v>
      </c>
      <c r="I40" s="44">
        <v>12.22</v>
      </c>
      <c r="J40" s="44">
        <v>11.06</v>
      </c>
      <c r="K40" s="44">
        <v>10.130000000000001</v>
      </c>
      <c r="L40" s="44">
        <v>9.3800000000000008</v>
      </c>
      <c r="M40" s="44">
        <v>8.75</v>
      </c>
      <c r="N40" s="44">
        <v>8.2200000000000006</v>
      </c>
      <c r="O40" s="44">
        <v>7.76</v>
      </c>
      <c r="P40" s="44">
        <v>7.37</v>
      </c>
      <c r="Q40" s="44">
        <v>7.03</v>
      </c>
      <c r="R40" s="44">
        <v>6.73</v>
      </c>
      <c r="S40" s="44">
        <v>6.47</v>
      </c>
      <c r="T40" s="44">
        <v>6.23</v>
      </c>
      <c r="U40" s="44">
        <v>6.02</v>
      </c>
      <c r="V40" s="44">
        <v>5.83</v>
      </c>
      <c r="W40" s="44">
        <v>5.66</v>
      </c>
      <c r="X40" s="44">
        <v>5.51</v>
      </c>
      <c r="Y40" s="44">
        <v>5.37</v>
      </c>
      <c r="Z40" s="44">
        <v>5.24</v>
      </c>
      <c r="AA40" s="44">
        <v>5.12</v>
      </c>
      <c r="AB40" s="44">
        <v>5.0199999999999996</v>
      </c>
      <c r="AC40" s="44">
        <v>4.92</v>
      </c>
      <c r="AD40" s="44">
        <v>4.83</v>
      </c>
      <c r="AE40" s="44">
        <v>4.75</v>
      </c>
      <c r="AF40" s="44">
        <v>4.68</v>
      </c>
      <c r="AG40" s="44">
        <v>4.6100000000000003</v>
      </c>
      <c r="AH40" s="44">
        <v>4.55</v>
      </c>
      <c r="AI40" s="44">
        <v>4.49</v>
      </c>
      <c r="AJ40" s="44">
        <v>4.4400000000000004</v>
      </c>
      <c r="AK40" s="44">
        <v>4.3899999999999997</v>
      </c>
      <c r="AL40" s="44">
        <v>4.3499999999999996</v>
      </c>
      <c r="AM40" s="44">
        <v>4.3</v>
      </c>
      <c r="AN40" s="44">
        <v>4.26</v>
      </c>
      <c r="AO40" s="44"/>
      <c r="AP40" s="44"/>
      <c r="AQ40" s="44"/>
      <c r="AR40" s="44"/>
      <c r="AS40" s="44"/>
      <c r="AT40" s="44"/>
      <c r="AU40" s="44"/>
      <c r="AV40" s="44"/>
      <c r="AW40" s="44"/>
      <c r="AX40" s="44"/>
      <c r="AY40" s="44"/>
      <c r="AZ40" s="44"/>
      <c r="BA40" s="44"/>
    </row>
    <row r="41" spans="1:53" x14ac:dyDescent="0.2">
      <c r="A41" s="43">
        <v>30</v>
      </c>
      <c r="B41" s="44">
        <v>87.31</v>
      </c>
      <c r="C41" s="44">
        <v>44.47</v>
      </c>
      <c r="D41" s="44">
        <v>30.2</v>
      </c>
      <c r="E41" s="44">
        <v>23.07</v>
      </c>
      <c r="F41" s="44">
        <v>18.79</v>
      </c>
      <c r="G41" s="44">
        <v>15.95</v>
      </c>
      <c r="H41" s="44">
        <v>13.92</v>
      </c>
      <c r="I41" s="44">
        <v>12.4</v>
      </c>
      <c r="J41" s="44">
        <v>11.22</v>
      </c>
      <c r="K41" s="44">
        <v>10.28</v>
      </c>
      <c r="L41" s="44">
        <v>9.51</v>
      </c>
      <c r="M41" s="44">
        <v>8.8699999999999992</v>
      </c>
      <c r="N41" s="44">
        <v>8.33</v>
      </c>
      <c r="O41" s="44">
        <v>7.87</v>
      </c>
      <c r="P41" s="44">
        <v>7.48</v>
      </c>
      <c r="Q41" s="44">
        <v>7.13</v>
      </c>
      <c r="R41" s="44">
        <v>6.83</v>
      </c>
      <c r="S41" s="44">
        <v>6.56</v>
      </c>
      <c r="T41" s="44">
        <v>6.32</v>
      </c>
      <c r="U41" s="44">
        <v>6.11</v>
      </c>
      <c r="V41" s="44">
        <v>5.92</v>
      </c>
      <c r="W41" s="44">
        <v>5.75</v>
      </c>
      <c r="X41" s="44">
        <v>5.59</v>
      </c>
      <c r="Y41" s="44">
        <v>5.45</v>
      </c>
      <c r="Z41" s="44">
        <v>5.32</v>
      </c>
      <c r="AA41" s="44">
        <v>5.21</v>
      </c>
      <c r="AB41" s="44">
        <v>5.0999999999999996</v>
      </c>
      <c r="AC41" s="44">
        <v>5</v>
      </c>
      <c r="AD41" s="44">
        <v>4.91</v>
      </c>
      <c r="AE41" s="44">
        <v>4.83</v>
      </c>
      <c r="AF41" s="44">
        <v>4.76</v>
      </c>
      <c r="AG41" s="44">
        <v>4.6900000000000004</v>
      </c>
      <c r="AH41" s="44">
        <v>4.63</v>
      </c>
      <c r="AI41" s="44">
        <v>4.57</v>
      </c>
      <c r="AJ41" s="44">
        <v>4.5199999999999996</v>
      </c>
      <c r="AK41" s="44">
        <v>4.47</v>
      </c>
      <c r="AL41" s="44">
        <v>4.43</v>
      </c>
      <c r="AM41" s="44">
        <v>4.38</v>
      </c>
      <c r="AN41" s="44"/>
      <c r="AO41" s="44"/>
      <c r="AP41" s="44"/>
      <c r="AQ41" s="44"/>
      <c r="AR41" s="44"/>
      <c r="AS41" s="44"/>
      <c r="AT41" s="44"/>
      <c r="AU41" s="44"/>
      <c r="AV41" s="44"/>
      <c r="AW41" s="44"/>
      <c r="AX41" s="44"/>
      <c r="AY41" s="44"/>
      <c r="AZ41" s="44"/>
      <c r="BA41" s="44"/>
    </row>
    <row r="42" spans="1:53" x14ac:dyDescent="0.2">
      <c r="A42" s="43">
        <v>31</v>
      </c>
      <c r="B42" s="44">
        <v>88.52</v>
      </c>
      <c r="C42" s="44">
        <v>45.09</v>
      </c>
      <c r="D42" s="44">
        <v>30.62</v>
      </c>
      <c r="E42" s="44">
        <v>23.39</v>
      </c>
      <c r="F42" s="44">
        <v>19.059999999999999</v>
      </c>
      <c r="G42" s="44">
        <v>16.170000000000002</v>
      </c>
      <c r="H42" s="44">
        <v>14.11</v>
      </c>
      <c r="I42" s="44">
        <v>12.57</v>
      </c>
      <c r="J42" s="44">
        <v>11.38</v>
      </c>
      <c r="K42" s="44">
        <v>10.42</v>
      </c>
      <c r="L42" s="44">
        <v>9.65</v>
      </c>
      <c r="M42" s="44">
        <v>9</v>
      </c>
      <c r="N42" s="44">
        <v>8.4499999999999993</v>
      </c>
      <c r="O42" s="44">
        <v>7.99</v>
      </c>
      <c r="P42" s="44">
        <v>7.59</v>
      </c>
      <c r="Q42" s="44">
        <v>7.24</v>
      </c>
      <c r="R42" s="44">
        <v>6.93</v>
      </c>
      <c r="S42" s="44">
        <v>6.66</v>
      </c>
      <c r="T42" s="44">
        <v>6.42</v>
      </c>
      <c r="U42" s="44">
        <v>6.2</v>
      </c>
      <c r="V42" s="44">
        <v>6.01</v>
      </c>
      <c r="W42" s="44">
        <v>5.83</v>
      </c>
      <c r="X42" s="44">
        <v>5.68</v>
      </c>
      <c r="Y42" s="44">
        <v>5.54</v>
      </c>
      <c r="Z42" s="44">
        <v>5.41</v>
      </c>
      <c r="AA42" s="44">
        <v>5.29</v>
      </c>
      <c r="AB42" s="44">
        <v>5.18</v>
      </c>
      <c r="AC42" s="44">
        <v>5.09</v>
      </c>
      <c r="AD42" s="44">
        <v>5</v>
      </c>
      <c r="AE42" s="44">
        <v>4.92</v>
      </c>
      <c r="AF42" s="44">
        <v>4.84</v>
      </c>
      <c r="AG42" s="44">
        <v>4.78</v>
      </c>
      <c r="AH42" s="44">
        <v>4.71</v>
      </c>
      <c r="AI42" s="44">
        <v>4.66</v>
      </c>
      <c r="AJ42" s="44">
        <v>4.5999999999999996</v>
      </c>
      <c r="AK42" s="44">
        <v>4.55</v>
      </c>
      <c r="AL42" s="44">
        <v>4.51</v>
      </c>
      <c r="AM42" s="44"/>
      <c r="AN42" s="44"/>
      <c r="AO42" s="44"/>
      <c r="AP42" s="44"/>
      <c r="AQ42" s="44"/>
      <c r="AR42" s="44"/>
      <c r="AS42" s="44"/>
      <c r="AT42" s="44"/>
      <c r="AU42" s="44"/>
      <c r="AV42" s="44"/>
      <c r="AW42" s="44"/>
      <c r="AX42" s="44"/>
      <c r="AY42" s="44"/>
      <c r="AZ42" s="44"/>
      <c r="BA42" s="44"/>
    </row>
    <row r="43" spans="1:53" x14ac:dyDescent="0.2">
      <c r="A43" s="43">
        <v>32</v>
      </c>
      <c r="B43" s="44">
        <v>89.74</v>
      </c>
      <c r="C43" s="44">
        <v>45.71</v>
      </c>
      <c r="D43" s="44">
        <v>31.04</v>
      </c>
      <c r="E43" s="44">
        <v>23.71</v>
      </c>
      <c r="F43" s="44">
        <v>19.32</v>
      </c>
      <c r="G43" s="44">
        <v>16.399999999999999</v>
      </c>
      <c r="H43" s="44">
        <v>14.31</v>
      </c>
      <c r="I43" s="44">
        <v>12.75</v>
      </c>
      <c r="J43" s="44">
        <v>11.54</v>
      </c>
      <c r="K43" s="44">
        <v>10.57</v>
      </c>
      <c r="L43" s="44">
        <v>9.7799999999999994</v>
      </c>
      <c r="M43" s="44">
        <v>9.1300000000000008</v>
      </c>
      <c r="N43" s="44">
        <v>8.58</v>
      </c>
      <c r="O43" s="44">
        <v>8.1</v>
      </c>
      <c r="P43" s="44">
        <v>7.7</v>
      </c>
      <c r="Q43" s="44">
        <v>7.34</v>
      </c>
      <c r="R43" s="44">
        <v>7.03</v>
      </c>
      <c r="S43" s="44">
        <v>6.76</v>
      </c>
      <c r="T43" s="44">
        <v>6.51</v>
      </c>
      <c r="U43" s="44">
        <v>6.3</v>
      </c>
      <c r="V43" s="44">
        <v>6.1</v>
      </c>
      <c r="W43" s="44">
        <v>5.92</v>
      </c>
      <c r="X43" s="44">
        <v>5.77</v>
      </c>
      <c r="Y43" s="44">
        <v>5.62</v>
      </c>
      <c r="Z43" s="44">
        <v>5.49</v>
      </c>
      <c r="AA43" s="44">
        <v>5.38</v>
      </c>
      <c r="AB43" s="44">
        <v>5.27</v>
      </c>
      <c r="AC43" s="44">
        <v>5.17</v>
      </c>
      <c r="AD43" s="44">
        <v>5.08</v>
      </c>
      <c r="AE43" s="44">
        <v>5</v>
      </c>
      <c r="AF43" s="44">
        <v>4.93</v>
      </c>
      <c r="AG43" s="44">
        <v>4.8600000000000003</v>
      </c>
      <c r="AH43" s="44">
        <v>4.8</v>
      </c>
      <c r="AI43" s="44">
        <v>4.74</v>
      </c>
      <c r="AJ43" s="44">
        <v>4.6900000000000004</v>
      </c>
      <c r="AK43" s="44">
        <v>4.6399999999999997</v>
      </c>
      <c r="AL43" s="44"/>
      <c r="AM43" s="44"/>
      <c r="AN43" s="44"/>
      <c r="AO43" s="44"/>
      <c r="AP43" s="44"/>
      <c r="AQ43" s="44"/>
      <c r="AR43" s="44"/>
      <c r="AS43" s="44"/>
      <c r="AT43" s="44"/>
      <c r="AU43" s="44"/>
      <c r="AV43" s="44"/>
      <c r="AW43" s="44"/>
      <c r="AX43" s="44"/>
      <c r="AY43" s="44"/>
      <c r="AZ43" s="44"/>
      <c r="BA43" s="44"/>
    </row>
    <row r="44" spans="1:53" x14ac:dyDescent="0.2">
      <c r="A44" s="43">
        <v>33</v>
      </c>
      <c r="B44" s="44">
        <v>90.97</v>
      </c>
      <c r="C44" s="44">
        <v>46.34</v>
      </c>
      <c r="D44" s="44">
        <v>31.47</v>
      </c>
      <c r="E44" s="44">
        <v>24.04</v>
      </c>
      <c r="F44" s="44">
        <v>19.59</v>
      </c>
      <c r="G44" s="44">
        <v>16.62</v>
      </c>
      <c r="H44" s="44">
        <v>14.51</v>
      </c>
      <c r="I44" s="44">
        <v>12.93</v>
      </c>
      <c r="J44" s="44">
        <v>11.7</v>
      </c>
      <c r="K44" s="44">
        <v>10.72</v>
      </c>
      <c r="L44" s="44">
        <v>9.92</v>
      </c>
      <c r="M44" s="44">
        <v>9.26</v>
      </c>
      <c r="N44" s="44">
        <v>8.6999999999999993</v>
      </c>
      <c r="O44" s="44">
        <v>8.2200000000000006</v>
      </c>
      <c r="P44" s="44">
        <v>7.81</v>
      </c>
      <c r="Q44" s="44">
        <v>7.45</v>
      </c>
      <c r="R44" s="44">
        <v>7.13</v>
      </c>
      <c r="S44" s="44">
        <v>6.86</v>
      </c>
      <c r="T44" s="44">
        <v>6.61</v>
      </c>
      <c r="U44" s="44">
        <v>6.39</v>
      </c>
      <c r="V44" s="44">
        <v>6.19</v>
      </c>
      <c r="W44" s="44">
        <v>6.02</v>
      </c>
      <c r="X44" s="44">
        <v>5.86</v>
      </c>
      <c r="Y44" s="44">
        <v>5.71</v>
      </c>
      <c r="Z44" s="44">
        <v>5.58</v>
      </c>
      <c r="AA44" s="44">
        <v>5.47</v>
      </c>
      <c r="AB44" s="44">
        <v>5.36</v>
      </c>
      <c r="AC44" s="44">
        <v>5.26</v>
      </c>
      <c r="AD44" s="44">
        <v>5.17</v>
      </c>
      <c r="AE44" s="44">
        <v>5.09</v>
      </c>
      <c r="AF44" s="44">
        <v>5.0199999999999996</v>
      </c>
      <c r="AG44" s="44">
        <v>4.95</v>
      </c>
      <c r="AH44" s="44">
        <v>4.8899999999999997</v>
      </c>
      <c r="AI44" s="44">
        <v>4.83</v>
      </c>
      <c r="AJ44" s="44">
        <v>4.7699999999999996</v>
      </c>
      <c r="AK44" s="44"/>
      <c r="AL44" s="44"/>
      <c r="AM44" s="44"/>
      <c r="AN44" s="44"/>
      <c r="AO44" s="44"/>
      <c r="AP44" s="44"/>
      <c r="AQ44" s="44"/>
      <c r="AR44" s="44"/>
      <c r="AS44" s="44"/>
      <c r="AT44" s="44"/>
      <c r="AU44" s="44"/>
      <c r="AV44" s="44"/>
      <c r="AW44" s="44"/>
      <c r="AX44" s="44"/>
      <c r="AY44" s="44"/>
      <c r="AZ44" s="44"/>
      <c r="BA44" s="44"/>
    </row>
    <row r="45" spans="1:53" x14ac:dyDescent="0.2">
      <c r="A45" s="43">
        <v>34</v>
      </c>
      <c r="B45" s="44">
        <v>92.21</v>
      </c>
      <c r="C45" s="44">
        <v>46.97</v>
      </c>
      <c r="D45" s="44">
        <v>31.9</v>
      </c>
      <c r="E45" s="44">
        <v>24.37</v>
      </c>
      <c r="F45" s="44">
        <v>19.86</v>
      </c>
      <c r="G45" s="44">
        <v>16.850000000000001</v>
      </c>
      <c r="H45" s="44">
        <v>14.71</v>
      </c>
      <c r="I45" s="44">
        <v>13.11</v>
      </c>
      <c r="J45" s="44">
        <v>11.86</v>
      </c>
      <c r="K45" s="44">
        <v>10.87</v>
      </c>
      <c r="L45" s="44">
        <v>10.06</v>
      </c>
      <c r="M45" s="44">
        <v>9.39</v>
      </c>
      <c r="N45" s="44">
        <v>8.82</v>
      </c>
      <c r="O45" s="44">
        <v>8.34</v>
      </c>
      <c r="P45" s="44">
        <v>7.92</v>
      </c>
      <c r="Q45" s="44">
        <v>7.56</v>
      </c>
      <c r="R45" s="44">
        <v>7.24</v>
      </c>
      <c r="S45" s="44">
        <v>6.96</v>
      </c>
      <c r="T45" s="44">
        <v>6.71</v>
      </c>
      <c r="U45" s="44">
        <v>6.49</v>
      </c>
      <c r="V45" s="44">
        <v>6.29</v>
      </c>
      <c r="W45" s="44">
        <v>6.11</v>
      </c>
      <c r="X45" s="44">
        <v>5.95</v>
      </c>
      <c r="Y45" s="44">
        <v>5.81</v>
      </c>
      <c r="Z45" s="44">
        <v>5.68</v>
      </c>
      <c r="AA45" s="44">
        <v>5.56</v>
      </c>
      <c r="AB45" s="44">
        <v>5.45</v>
      </c>
      <c r="AC45" s="44">
        <v>5.36</v>
      </c>
      <c r="AD45" s="44">
        <v>5.27</v>
      </c>
      <c r="AE45" s="44">
        <v>5.19</v>
      </c>
      <c r="AF45" s="44">
        <v>5.1100000000000003</v>
      </c>
      <c r="AG45" s="44">
        <v>5.04</v>
      </c>
      <c r="AH45" s="44">
        <v>4.9800000000000004</v>
      </c>
      <c r="AI45" s="44">
        <v>4.92</v>
      </c>
      <c r="AJ45" s="44"/>
      <c r="AK45" s="44"/>
      <c r="AL45" s="44"/>
      <c r="AM45" s="44"/>
      <c r="AN45" s="44"/>
      <c r="AO45" s="44"/>
      <c r="AP45" s="44"/>
      <c r="AQ45" s="44"/>
      <c r="AR45" s="44"/>
      <c r="AS45" s="44"/>
      <c r="AT45" s="44"/>
      <c r="AU45" s="44"/>
      <c r="AV45" s="44"/>
      <c r="AW45" s="44"/>
      <c r="AX45" s="44"/>
      <c r="AY45" s="44"/>
      <c r="AZ45" s="44"/>
      <c r="BA45" s="44"/>
    </row>
    <row r="46" spans="1:53" x14ac:dyDescent="0.2">
      <c r="A46" s="43">
        <v>35</v>
      </c>
      <c r="B46" s="44">
        <v>93.46</v>
      </c>
      <c r="C46" s="44">
        <v>47.61</v>
      </c>
      <c r="D46" s="44">
        <v>32.340000000000003</v>
      </c>
      <c r="E46" s="44">
        <v>24.71</v>
      </c>
      <c r="F46" s="44">
        <v>20.13</v>
      </c>
      <c r="G46" s="44">
        <v>17.09</v>
      </c>
      <c r="H46" s="44">
        <v>14.92</v>
      </c>
      <c r="I46" s="44">
        <v>13.29</v>
      </c>
      <c r="J46" s="44">
        <v>12.03</v>
      </c>
      <c r="K46" s="44">
        <v>11.02</v>
      </c>
      <c r="L46" s="44">
        <v>10.199999999999999</v>
      </c>
      <c r="M46" s="44">
        <v>9.52</v>
      </c>
      <c r="N46" s="44">
        <v>8.9499999999999993</v>
      </c>
      <c r="O46" s="44">
        <v>8.4600000000000009</v>
      </c>
      <c r="P46" s="44">
        <v>8.0399999999999991</v>
      </c>
      <c r="Q46" s="44">
        <v>7.67</v>
      </c>
      <c r="R46" s="44">
        <v>7.35</v>
      </c>
      <c r="S46" s="44">
        <v>7.06</v>
      </c>
      <c r="T46" s="44">
        <v>6.81</v>
      </c>
      <c r="U46" s="44">
        <v>6.59</v>
      </c>
      <c r="V46" s="44">
        <v>6.39</v>
      </c>
      <c r="W46" s="44">
        <v>6.21</v>
      </c>
      <c r="X46" s="44">
        <v>6.05</v>
      </c>
      <c r="Y46" s="44">
        <v>5.91</v>
      </c>
      <c r="Z46" s="44">
        <v>5.78</v>
      </c>
      <c r="AA46" s="44">
        <v>5.66</v>
      </c>
      <c r="AB46" s="44">
        <v>5.55</v>
      </c>
      <c r="AC46" s="44">
        <v>5.45</v>
      </c>
      <c r="AD46" s="44">
        <v>5.36</v>
      </c>
      <c r="AE46" s="44">
        <v>5.28</v>
      </c>
      <c r="AF46" s="44">
        <v>5.21</v>
      </c>
      <c r="AG46" s="44">
        <v>5.14</v>
      </c>
      <c r="AH46" s="44">
        <v>5.07</v>
      </c>
      <c r="AI46" s="44"/>
      <c r="AJ46" s="44"/>
      <c r="AK46" s="44"/>
      <c r="AL46" s="44"/>
      <c r="AM46" s="44"/>
      <c r="AN46" s="44"/>
      <c r="AO46" s="44"/>
      <c r="AP46" s="44"/>
      <c r="AQ46" s="44"/>
      <c r="AR46" s="44"/>
      <c r="AS46" s="44"/>
      <c r="AT46" s="44"/>
      <c r="AU46" s="44"/>
      <c r="AV46" s="44"/>
      <c r="AW46" s="44"/>
      <c r="AX46" s="44"/>
      <c r="AY46" s="44"/>
      <c r="AZ46" s="44"/>
      <c r="BA46" s="44"/>
    </row>
    <row r="47" spans="1:53" x14ac:dyDescent="0.2">
      <c r="A47" s="43">
        <v>36</v>
      </c>
      <c r="B47" s="44">
        <v>94.73</v>
      </c>
      <c r="C47" s="44">
        <v>48.26</v>
      </c>
      <c r="D47" s="44">
        <v>32.78</v>
      </c>
      <c r="E47" s="44">
        <v>25.05</v>
      </c>
      <c r="F47" s="44">
        <v>20.41</v>
      </c>
      <c r="G47" s="44">
        <v>17.32</v>
      </c>
      <c r="H47" s="44">
        <v>15.12</v>
      </c>
      <c r="I47" s="44">
        <v>13.48</v>
      </c>
      <c r="J47" s="44">
        <v>12.2</v>
      </c>
      <c r="K47" s="44">
        <v>11.18</v>
      </c>
      <c r="L47" s="44">
        <v>10.35</v>
      </c>
      <c r="M47" s="44">
        <v>9.66</v>
      </c>
      <c r="N47" s="44">
        <v>9.08</v>
      </c>
      <c r="O47" s="44">
        <v>8.58</v>
      </c>
      <c r="P47" s="44">
        <v>8.15</v>
      </c>
      <c r="Q47" s="44">
        <v>7.78</v>
      </c>
      <c r="R47" s="44">
        <v>7.46</v>
      </c>
      <c r="S47" s="44">
        <v>7.17</v>
      </c>
      <c r="T47" s="44">
        <v>6.92</v>
      </c>
      <c r="U47" s="44">
        <v>6.69</v>
      </c>
      <c r="V47" s="44">
        <v>6.49</v>
      </c>
      <c r="W47" s="44">
        <v>6.31</v>
      </c>
      <c r="X47" s="44">
        <v>6.15</v>
      </c>
      <c r="Y47" s="44">
        <v>6.01</v>
      </c>
      <c r="Z47" s="44">
        <v>5.88</v>
      </c>
      <c r="AA47" s="44">
        <v>5.76</v>
      </c>
      <c r="AB47" s="44">
        <v>5.65</v>
      </c>
      <c r="AC47" s="44">
        <v>5.55</v>
      </c>
      <c r="AD47" s="44">
        <v>5.47</v>
      </c>
      <c r="AE47" s="44">
        <v>5.38</v>
      </c>
      <c r="AF47" s="44">
        <v>5.31</v>
      </c>
      <c r="AG47" s="44">
        <v>5.23</v>
      </c>
      <c r="AH47" s="44"/>
      <c r="AI47" s="44"/>
      <c r="AJ47" s="44"/>
      <c r="AK47" s="44"/>
      <c r="AL47" s="44"/>
      <c r="AM47" s="44"/>
      <c r="AN47" s="44"/>
      <c r="AO47" s="44"/>
      <c r="AP47" s="44"/>
      <c r="AQ47" s="44"/>
      <c r="AR47" s="44"/>
      <c r="AS47" s="44"/>
      <c r="AT47" s="44"/>
      <c r="AU47" s="44"/>
      <c r="AV47" s="44"/>
      <c r="AW47" s="44"/>
      <c r="AX47" s="44"/>
      <c r="AY47" s="44"/>
      <c r="AZ47" s="44"/>
      <c r="BA47" s="44"/>
    </row>
    <row r="48" spans="1:53" x14ac:dyDescent="0.2">
      <c r="A48" s="43">
        <v>37</v>
      </c>
      <c r="B48" s="44">
        <v>96.02</v>
      </c>
      <c r="C48" s="44">
        <v>48.92</v>
      </c>
      <c r="D48" s="44">
        <v>33.229999999999997</v>
      </c>
      <c r="E48" s="44">
        <v>25.39</v>
      </c>
      <c r="F48" s="44">
        <v>20.69</v>
      </c>
      <c r="G48" s="44">
        <v>17.559999999999999</v>
      </c>
      <c r="H48" s="44">
        <v>15.33</v>
      </c>
      <c r="I48" s="44">
        <v>13.66</v>
      </c>
      <c r="J48" s="44">
        <v>12.37</v>
      </c>
      <c r="K48" s="44">
        <v>11.34</v>
      </c>
      <c r="L48" s="44">
        <v>10.5</v>
      </c>
      <c r="M48" s="44">
        <v>9.8000000000000007</v>
      </c>
      <c r="N48" s="44">
        <v>9.2100000000000009</v>
      </c>
      <c r="O48" s="44">
        <v>8.7100000000000009</v>
      </c>
      <c r="P48" s="44">
        <v>8.2799999999999994</v>
      </c>
      <c r="Q48" s="44">
        <v>7.9</v>
      </c>
      <c r="R48" s="44">
        <v>7.57</v>
      </c>
      <c r="S48" s="44">
        <v>7.29</v>
      </c>
      <c r="T48" s="44">
        <v>7.03</v>
      </c>
      <c r="U48" s="44">
        <v>6.8</v>
      </c>
      <c r="V48" s="44">
        <v>6.6</v>
      </c>
      <c r="W48" s="44">
        <v>6.42</v>
      </c>
      <c r="X48" s="44">
        <v>6.26</v>
      </c>
      <c r="Y48" s="44">
        <v>6.12</v>
      </c>
      <c r="Z48" s="44">
        <v>5.98</v>
      </c>
      <c r="AA48" s="44">
        <v>5.87</v>
      </c>
      <c r="AB48" s="44">
        <v>5.76</v>
      </c>
      <c r="AC48" s="44">
        <v>5.66</v>
      </c>
      <c r="AD48" s="44">
        <v>5.57</v>
      </c>
      <c r="AE48" s="44">
        <v>5.49</v>
      </c>
      <c r="AF48" s="44">
        <v>5.4</v>
      </c>
      <c r="AG48" s="44"/>
      <c r="AH48" s="44"/>
      <c r="AI48" s="44"/>
      <c r="AJ48" s="44"/>
      <c r="AK48" s="44"/>
      <c r="AL48" s="44"/>
      <c r="AM48" s="44"/>
      <c r="AN48" s="44"/>
      <c r="AO48" s="44"/>
      <c r="AP48" s="44"/>
      <c r="AQ48" s="44"/>
      <c r="AR48" s="44"/>
      <c r="AS48" s="44"/>
      <c r="AT48" s="44"/>
      <c r="AU48" s="44"/>
      <c r="AV48" s="44"/>
      <c r="AW48" s="44"/>
      <c r="AX48" s="44"/>
      <c r="AY48" s="44"/>
      <c r="AZ48" s="44"/>
      <c r="BA48" s="44"/>
    </row>
    <row r="49" spans="1:53" x14ac:dyDescent="0.2">
      <c r="A49" s="43">
        <v>38</v>
      </c>
      <c r="B49" s="44">
        <v>97.32</v>
      </c>
      <c r="C49" s="44">
        <v>49.59</v>
      </c>
      <c r="D49" s="44">
        <v>33.68</v>
      </c>
      <c r="E49" s="44">
        <v>25.74</v>
      </c>
      <c r="F49" s="44">
        <v>20.98</v>
      </c>
      <c r="G49" s="44">
        <v>17.809999999999999</v>
      </c>
      <c r="H49" s="44">
        <v>15.55</v>
      </c>
      <c r="I49" s="44">
        <v>13.86</v>
      </c>
      <c r="J49" s="44">
        <v>12.54</v>
      </c>
      <c r="K49" s="44">
        <v>11.5</v>
      </c>
      <c r="L49" s="44">
        <v>10.65</v>
      </c>
      <c r="M49" s="44">
        <v>9.94</v>
      </c>
      <c r="N49" s="44">
        <v>9.34</v>
      </c>
      <c r="O49" s="44">
        <v>8.84</v>
      </c>
      <c r="P49" s="44">
        <v>8.4</v>
      </c>
      <c r="Q49" s="44">
        <v>8.02</v>
      </c>
      <c r="R49" s="44">
        <v>7.69</v>
      </c>
      <c r="S49" s="44">
        <v>7.4</v>
      </c>
      <c r="T49" s="44">
        <v>7.15</v>
      </c>
      <c r="U49" s="44">
        <v>6.92</v>
      </c>
      <c r="V49" s="44">
        <v>6.72</v>
      </c>
      <c r="W49" s="44">
        <v>6.54</v>
      </c>
      <c r="X49" s="44">
        <v>6.37</v>
      </c>
      <c r="Y49" s="44">
        <v>6.23</v>
      </c>
      <c r="Z49" s="44">
        <v>6.1</v>
      </c>
      <c r="AA49" s="44">
        <v>5.98</v>
      </c>
      <c r="AB49" s="44">
        <v>5.87</v>
      </c>
      <c r="AC49" s="44">
        <v>5.77</v>
      </c>
      <c r="AD49" s="44">
        <v>5.68</v>
      </c>
      <c r="AE49" s="44">
        <v>5.59</v>
      </c>
      <c r="AF49" s="44"/>
      <c r="AG49" s="44"/>
      <c r="AH49" s="44"/>
      <c r="AI49" s="44"/>
      <c r="AJ49" s="44"/>
      <c r="AK49" s="44"/>
      <c r="AL49" s="44"/>
      <c r="AM49" s="44"/>
      <c r="AN49" s="44"/>
      <c r="AO49" s="44"/>
      <c r="AP49" s="44"/>
      <c r="AQ49" s="44"/>
      <c r="AR49" s="44"/>
      <c r="AS49" s="44"/>
      <c r="AT49" s="44"/>
      <c r="AU49" s="44"/>
      <c r="AV49" s="44"/>
      <c r="AW49" s="44"/>
      <c r="AX49" s="44"/>
      <c r="AY49" s="44"/>
      <c r="AZ49" s="44"/>
      <c r="BA49" s="44"/>
    </row>
    <row r="50" spans="1:53" x14ac:dyDescent="0.2">
      <c r="A50" s="43">
        <v>39</v>
      </c>
      <c r="B50" s="44">
        <v>98.64</v>
      </c>
      <c r="C50" s="44">
        <v>50.26</v>
      </c>
      <c r="D50" s="44">
        <v>34.14</v>
      </c>
      <c r="E50" s="44">
        <v>26.09</v>
      </c>
      <c r="F50" s="44">
        <v>21.27</v>
      </c>
      <c r="G50" s="44">
        <v>18.059999999999999</v>
      </c>
      <c r="H50" s="44">
        <v>15.77</v>
      </c>
      <c r="I50" s="44">
        <v>14.05</v>
      </c>
      <c r="J50" s="44">
        <v>12.72</v>
      </c>
      <c r="K50" s="44">
        <v>11.67</v>
      </c>
      <c r="L50" s="44">
        <v>10.8</v>
      </c>
      <c r="M50" s="44">
        <v>10.09</v>
      </c>
      <c r="N50" s="44">
        <v>9.48</v>
      </c>
      <c r="O50" s="44">
        <v>8.9700000000000006</v>
      </c>
      <c r="P50" s="44">
        <v>8.5299999999999994</v>
      </c>
      <c r="Q50" s="44">
        <v>8.15</v>
      </c>
      <c r="R50" s="44">
        <v>7.82</v>
      </c>
      <c r="S50" s="44">
        <v>7.53</v>
      </c>
      <c r="T50" s="44">
        <v>7.27</v>
      </c>
      <c r="U50" s="44">
        <v>7.04</v>
      </c>
      <c r="V50" s="44">
        <v>6.84</v>
      </c>
      <c r="W50" s="44">
        <v>6.66</v>
      </c>
      <c r="X50" s="44">
        <v>6.49</v>
      </c>
      <c r="Y50" s="44">
        <v>6.35</v>
      </c>
      <c r="Z50" s="44">
        <v>6.22</v>
      </c>
      <c r="AA50" s="44">
        <v>6.1</v>
      </c>
      <c r="AB50" s="44">
        <v>5.99</v>
      </c>
      <c r="AC50" s="44">
        <v>5.88</v>
      </c>
      <c r="AD50" s="44">
        <v>5.78</v>
      </c>
      <c r="AE50" s="44"/>
      <c r="AF50" s="44"/>
      <c r="AG50" s="44"/>
      <c r="AH50" s="44"/>
      <c r="AI50" s="44"/>
      <c r="AJ50" s="44"/>
      <c r="AK50" s="44"/>
      <c r="AL50" s="44"/>
      <c r="AM50" s="44"/>
      <c r="AN50" s="44"/>
      <c r="AO50" s="44"/>
      <c r="AP50" s="44"/>
      <c r="AQ50" s="44"/>
      <c r="AR50" s="44"/>
      <c r="AS50" s="44"/>
      <c r="AT50" s="44"/>
      <c r="AU50" s="44"/>
      <c r="AV50" s="44"/>
      <c r="AW50" s="44"/>
      <c r="AX50" s="44"/>
      <c r="AY50" s="44"/>
      <c r="AZ50" s="44"/>
      <c r="BA50" s="44"/>
    </row>
    <row r="51" spans="1:53" x14ac:dyDescent="0.2">
      <c r="A51" s="43">
        <v>40</v>
      </c>
      <c r="B51" s="44">
        <v>99.99</v>
      </c>
      <c r="C51" s="44">
        <v>50.95</v>
      </c>
      <c r="D51" s="44">
        <v>34.61</v>
      </c>
      <c r="E51" s="44">
        <v>26.45</v>
      </c>
      <c r="F51" s="44">
        <v>21.56</v>
      </c>
      <c r="G51" s="44">
        <v>18.309999999999999</v>
      </c>
      <c r="H51" s="44">
        <v>15.99</v>
      </c>
      <c r="I51" s="44">
        <v>14.25</v>
      </c>
      <c r="J51" s="44">
        <v>12.91</v>
      </c>
      <c r="K51" s="44">
        <v>11.84</v>
      </c>
      <c r="L51" s="44">
        <v>10.96</v>
      </c>
      <c r="M51" s="44">
        <v>10.24</v>
      </c>
      <c r="N51" s="44">
        <v>9.6300000000000008</v>
      </c>
      <c r="O51" s="44">
        <v>9.11</v>
      </c>
      <c r="P51" s="44">
        <v>8.67</v>
      </c>
      <c r="Q51" s="44">
        <v>8.2799999999999994</v>
      </c>
      <c r="R51" s="44">
        <v>7.95</v>
      </c>
      <c r="S51" s="44">
        <v>7.66</v>
      </c>
      <c r="T51" s="44">
        <v>7.4</v>
      </c>
      <c r="U51" s="44">
        <v>7.17</v>
      </c>
      <c r="V51" s="44">
        <v>6.96</v>
      </c>
      <c r="W51" s="44">
        <v>6.78</v>
      </c>
      <c r="X51" s="44">
        <v>6.62</v>
      </c>
      <c r="Y51" s="44">
        <v>6.47</v>
      </c>
      <c r="Z51" s="44">
        <v>6.34</v>
      </c>
      <c r="AA51" s="44">
        <v>6.22</v>
      </c>
      <c r="AB51" s="44">
        <v>6.11</v>
      </c>
      <c r="AC51" s="44">
        <v>5.99</v>
      </c>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row>
    <row r="52" spans="1:53" x14ac:dyDescent="0.2">
      <c r="A52" s="43">
        <v>41</v>
      </c>
      <c r="B52" s="44">
        <v>101.35</v>
      </c>
      <c r="C52" s="44">
        <v>51.65</v>
      </c>
      <c r="D52" s="44">
        <v>35.090000000000003</v>
      </c>
      <c r="E52" s="44">
        <v>26.82</v>
      </c>
      <c r="F52" s="44">
        <v>21.87</v>
      </c>
      <c r="G52" s="44">
        <v>18.57</v>
      </c>
      <c r="H52" s="44">
        <v>16.22</v>
      </c>
      <c r="I52" s="44">
        <v>14.46</v>
      </c>
      <c r="J52" s="44">
        <v>13.1</v>
      </c>
      <c r="K52" s="44">
        <v>12.01</v>
      </c>
      <c r="L52" s="44">
        <v>11.13</v>
      </c>
      <c r="M52" s="44">
        <v>10.4</v>
      </c>
      <c r="N52" s="44">
        <v>9.7799999999999994</v>
      </c>
      <c r="O52" s="44">
        <v>9.26</v>
      </c>
      <c r="P52" s="44">
        <v>8.81</v>
      </c>
      <c r="Q52" s="44">
        <v>8.43</v>
      </c>
      <c r="R52" s="44">
        <v>8.09</v>
      </c>
      <c r="S52" s="44">
        <v>7.79</v>
      </c>
      <c r="T52" s="44">
        <v>7.53</v>
      </c>
      <c r="U52" s="44">
        <v>7.3</v>
      </c>
      <c r="V52" s="44">
        <v>7.1</v>
      </c>
      <c r="W52" s="44">
        <v>6.92</v>
      </c>
      <c r="X52" s="44">
        <v>6.75</v>
      </c>
      <c r="Y52" s="44">
        <v>6.6</v>
      </c>
      <c r="Z52" s="44">
        <v>6.47</v>
      </c>
      <c r="AA52" s="44">
        <v>6.34</v>
      </c>
      <c r="AB52" s="44">
        <v>6.22</v>
      </c>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row>
    <row r="53" spans="1:53" x14ac:dyDescent="0.2">
      <c r="A53" s="43">
        <v>42</v>
      </c>
      <c r="B53" s="44">
        <v>102.73</v>
      </c>
      <c r="C53" s="44">
        <v>52.36</v>
      </c>
      <c r="D53" s="44">
        <v>35.58</v>
      </c>
      <c r="E53" s="44">
        <v>27.2</v>
      </c>
      <c r="F53" s="44">
        <v>22.17</v>
      </c>
      <c r="G53" s="44">
        <v>18.829999999999998</v>
      </c>
      <c r="H53" s="44">
        <v>16.45</v>
      </c>
      <c r="I53" s="44">
        <v>14.67</v>
      </c>
      <c r="J53" s="44">
        <v>13.29</v>
      </c>
      <c r="K53" s="44">
        <v>12.19</v>
      </c>
      <c r="L53" s="44">
        <v>11.3</v>
      </c>
      <c r="M53" s="44">
        <v>10.56</v>
      </c>
      <c r="N53" s="44">
        <v>9.94</v>
      </c>
      <c r="O53" s="44">
        <v>9.42</v>
      </c>
      <c r="P53" s="44">
        <v>8.9600000000000009</v>
      </c>
      <c r="Q53" s="44">
        <v>8.57</v>
      </c>
      <c r="R53" s="44">
        <v>8.23</v>
      </c>
      <c r="S53" s="44">
        <v>7.94</v>
      </c>
      <c r="T53" s="44">
        <v>7.68</v>
      </c>
      <c r="U53" s="44">
        <v>7.44</v>
      </c>
      <c r="V53" s="44">
        <v>7.24</v>
      </c>
      <c r="W53" s="44">
        <v>7.05</v>
      </c>
      <c r="X53" s="44">
        <v>6.89</v>
      </c>
      <c r="Y53" s="44">
        <v>6.74</v>
      </c>
      <c r="Z53" s="44">
        <v>6.6</v>
      </c>
      <c r="AA53" s="44">
        <v>6.46</v>
      </c>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row>
    <row r="54" spans="1:53" x14ac:dyDescent="0.2">
      <c r="A54" s="43">
        <v>43</v>
      </c>
      <c r="B54" s="44">
        <v>104.13</v>
      </c>
      <c r="C54" s="44">
        <v>53.07</v>
      </c>
      <c r="D54" s="44">
        <v>36.07</v>
      </c>
      <c r="E54" s="44">
        <v>27.57</v>
      </c>
      <c r="F54" s="44">
        <v>22.49</v>
      </c>
      <c r="G54" s="44">
        <v>19.100000000000001</v>
      </c>
      <c r="H54" s="44">
        <v>16.690000000000001</v>
      </c>
      <c r="I54" s="44">
        <v>14.89</v>
      </c>
      <c r="J54" s="44">
        <v>13.49</v>
      </c>
      <c r="K54" s="44">
        <v>12.38</v>
      </c>
      <c r="L54" s="44">
        <v>11.48</v>
      </c>
      <c r="M54" s="44">
        <v>10.73</v>
      </c>
      <c r="N54" s="44">
        <v>10.11</v>
      </c>
      <c r="O54" s="44">
        <v>9.58</v>
      </c>
      <c r="P54" s="44">
        <v>9.1199999999999992</v>
      </c>
      <c r="Q54" s="44">
        <v>8.73</v>
      </c>
      <c r="R54" s="44">
        <v>8.39</v>
      </c>
      <c r="S54" s="44">
        <v>8.09</v>
      </c>
      <c r="T54" s="44">
        <v>7.83</v>
      </c>
      <c r="U54" s="44">
        <v>7.59</v>
      </c>
      <c r="V54" s="44">
        <v>7.39</v>
      </c>
      <c r="W54" s="44">
        <v>7.2</v>
      </c>
      <c r="X54" s="44">
        <v>7.03</v>
      </c>
      <c r="Y54" s="44">
        <v>6.88</v>
      </c>
      <c r="Z54" s="44">
        <v>6.72</v>
      </c>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row>
    <row r="55" spans="1:53" x14ac:dyDescent="0.2">
      <c r="A55" s="43">
        <v>44</v>
      </c>
      <c r="B55" s="44">
        <v>105.53</v>
      </c>
      <c r="C55" s="44">
        <v>53.8</v>
      </c>
      <c r="D55" s="44">
        <v>36.57</v>
      </c>
      <c r="E55" s="44">
        <v>27.96</v>
      </c>
      <c r="F55" s="44">
        <v>22.81</v>
      </c>
      <c r="G55" s="44">
        <v>19.38</v>
      </c>
      <c r="H55" s="44">
        <v>16.940000000000001</v>
      </c>
      <c r="I55" s="44">
        <v>15.11</v>
      </c>
      <c r="J55" s="44">
        <v>13.7</v>
      </c>
      <c r="K55" s="44">
        <v>12.58</v>
      </c>
      <c r="L55" s="44">
        <v>11.67</v>
      </c>
      <c r="M55" s="44">
        <v>10.91</v>
      </c>
      <c r="N55" s="44">
        <v>10.28</v>
      </c>
      <c r="O55" s="44">
        <v>9.75</v>
      </c>
      <c r="P55" s="44">
        <v>9.2899999999999991</v>
      </c>
      <c r="Q55" s="44">
        <v>8.89</v>
      </c>
      <c r="R55" s="44">
        <v>8.5500000000000007</v>
      </c>
      <c r="S55" s="44">
        <v>8.25</v>
      </c>
      <c r="T55" s="44">
        <v>7.99</v>
      </c>
      <c r="U55" s="44">
        <v>7.75</v>
      </c>
      <c r="V55" s="44">
        <v>7.54</v>
      </c>
      <c r="W55" s="44">
        <v>7.35</v>
      </c>
      <c r="X55" s="44">
        <v>7.18</v>
      </c>
      <c r="Y55" s="44">
        <v>7</v>
      </c>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row>
    <row r="56" spans="1:53" x14ac:dyDescent="0.2">
      <c r="A56" s="43">
        <v>45</v>
      </c>
      <c r="B56" s="44">
        <v>106.96</v>
      </c>
      <c r="C56" s="44">
        <v>54.54</v>
      </c>
      <c r="D56" s="44">
        <v>37.08</v>
      </c>
      <c r="E56" s="44">
        <v>28.36</v>
      </c>
      <c r="F56" s="44">
        <v>23.14</v>
      </c>
      <c r="G56" s="44">
        <v>19.66</v>
      </c>
      <c r="H56" s="44">
        <v>17.190000000000001</v>
      </c>
      <c r="I56" s="44">
        <v>15.35</v>
      </c>
      <c r="J56" s="44">
        <v>13.92</v>
      </c>
      <c r="K56" s="44">
        <v>12.79</v>
      </c>
      <c r="L56" s="44">
        <v>11.86</v>
      </c>
      <c r="M56" s="44">
        <v>11.1</v>
      </c>
      <c r="N56" s="44">
        <v>10.47</v>
      </c>
      <c r="O56" s="44">
        <v>9.93</v>
      </c>
      <c r="P56" s="44">
        <v>9.4700000000000006</v>
      </c>
      <c r="Q56" s="44">
        <v>9.07</v>
      </c>
      <c r="R56" s="44">
        <v>8.7200000000000006</v>
      </c>
      <c r="S56" s="44">
        <v>8.42</v>
      </c>
      <c r="T56" s="44">
        <v>8.15</v>
      </c>
      <c r="U56" s="44">
        <v>7.92</v>
      </c>
      <c r="V56" s="44">
        <v>7.7</v>
      </c>
      <c r="W56" s="44">
        <v>7.51</v>
      </c>
      <c r="X56" s="44">
        <v>7.31</v>
      </c>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row>
    <row r="57" spans="1:53" x14ac:dyDescent="0.2">
      <c r="A57" s="43">
        <v>46</v>
      </c>
      <c r="B57" s="44">
        <v>108.41</v>
      </c>
      <c r="C57" s="44">
        <v>55.29</v>
      </c>
      <c r="D57" s="44">
        <v>37.6</v>
      </c>
      <c r="E57" s="44">
        <v>28.76</v>
      </c>
      <c r="F57" s="44">
        <v>23.47</v>
      </c>
      <c r="G57" s="44">
        <v>19.96</v>
      </c>
      <c r="H57" s="44">
        <v>17.46</v>
      </c>
      <c r="I57" s="44">
        <v>15.59</v>
      </c>
      <c r="J57" s="44">
        <v>14.15</v>
      </c>
      <c r="K57" s="44">
        <v>13</v>
      </c>
      <c r="L57" s="44">
        <v>12.07</v>
      </c>
      <c r="M57" s="44">
        <v>11.3</v>
      </c>
      <c r="N57" s="44">
        <v>10.66</v>
      </c>
      <c r="O57" s="44">
        <v>10.119999999999999</v>
      </c>
      <c r="P57" s="44">
        <v>9.66</v>
      </c>
      <c r="Q57" s="44">
        <v>9.25</v>
      </c>
      <c r="R57" s="44">
        <v>8.91</v>
      </c>
      <c r="S57" s="44">
        <v>8.6</v>
      </c>
      <c r="T57" s="44">
        <v>8.33</v>
      </c>
      <c r="U57" s="44">
        <v>8.09</v>
      </c>
      <c r="V57" s="44">
        <v>7.87</v>
      </c>
      <c r="W57" s="44">
        <v>7.65</v>
      </c>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row>
    <row r="58" spans="1:53" x14ac:dyDescent="0.2">
      <c r="A58" s="43">
        <v>47</v>
      </c>
      <c r="B58" s="44">
        <v>109.85</v>
      </c>
      <c r="C58" s="44">
        <v>56.04</v>
      </c>
      <c r="D58" s="44">
        <v>38.11</v>
      </c>
      <c r="E58" s="44">
        <v>29.17</v>
      </c>
      <c r="F58" s="44">
        <v>23.81</v>
      </c>
      <c r="G58" s="44">
        <v>20.260000000000002</v>
      </c>
      <c r="H58" s="44">
        <v>17.73</v>
      </c>
      <c r="I58" s="44">
        <v>15.84</v>
      </c>
      <c r="J58" s="44">
        <v>14.38</v>
      </c>
      <c r="K58" s="44">
        <v>13.22</v>
      </c>
      <c r="L58" s="44">
        <v>12.29</v>
      </c>
      <c r="M58" s="44">
        <v>11.51</v>
      </c>
      <c r="N58" s="44">
        <v>10.87</v>
      </c>
      <c r="O58" s="44">
        <v>10.32</v>
      </c>
      <c r="P58" s="44">
        <v>9.85</v>
      </c>
      <c r="Q58" s="44">
        <v>9.4499999999999993</v>
      </c>
      <c r="R58" s="44">
        <v>9.09</v>
      </c>
      <c r="S58" s="44">
        <v>8.7899999999999991</v>
      </c>
      <c r="T58" s="44">
        <v>8.51</v>
      </c>
      <c r="U58" s="44">
        <v>8.26</v>
      </c>
      <c r="V58" s="44">
        <v>8.01</v>
      </c>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row>
    <row r="59" spans="1:53" x14ac:dyDescent="0.2">
      <c r="A59" s="43">
        <v>48</v>
      </c>
      <c r="B59" s="44">
        <v>111.29</v>
      </c>
      <c r="C59" s="44">
        <v>56.79</v>
      </c>
      <c r="D59" s="44">
        <v>38.64</v>
      </c>
      <c r="E59" s="44">
        <v>29.58</v>
      </c>
      <c r="F59" s="44">
        <v>24.16</v>
      </c>
      <c r="G59" s="44">
        <v>20.57</v>
      </c>
      <c r="H59" s="44">
        <v>18.010000000000002</v>
      </c>
      <c r="I59" s="44">
        <v>16.100000000000001</v>
      </c>
      <c r="J59" s="44">
        <v>14.63</v>
      </c>
      <c r="K59" s="44">
        <v>13.46</v>
      </c>
      <c r="L59" s="44">
        <v>12.51</v>
      </c>
      <c r="M59" s="44">
        <v>11.73</v>
      </c>
      <c r="N59" s="44">
        <v>11.08</v>
      </c>
      <c r="O59" s="44">
        <v>10.53</v>
      </c>
      <c r="P59" s="44">
        <v>10.06</v>
      </c>
      <c r="Q59" s="44">
        <v>9.65</v>
      </c>
      <c r="R59" s="44">
        <v>9.2899999999999991</v>
      </c>
      <c r="S59" s="44">
        <v>8.9700000000000006</v>
      </c>
      <c r="T59" s="44">
        <v>8.69</v>
      </c>
      <c r="U59" s="44">
        <v>8.41</v>
      </c>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row>
    <row r="60" spans="1:53" x14ac:dyDescent="0.2">
      <c r="A60" s="43">
        <v>49</v>
      </c>
      <c r="B60" s="44">
        <v>112.74</v>
      </c>
      <c r="C60" s="44">
        <v>57.55</v>
      </c>
      <c r="D60" s="44">
        <v>39.18</v>
      </c>
      <c r="E60" s="44">
        <v>30.01</v>
      </c>
      <c r="F60" s="44">
        <v>24.53</v>
      </c>
      <c r="G60" s="44">
        <v>20.89</v>
      </c>
      <c r="H60" s="44">
        <v>18.3</v>
      </c>
      <c r="I60" s="44">
        <v>16.37</v>
      </c>
      <c r="J60" s="44">
        <v>14.89</v>
      </c>
      <c r="K60" s="44">
        <v>13.71</v>
      </c>
      <c r="L60" s="44">
        <v>12.75</v>
      </c>
      <c r="M60" s="44">
        <v>11.97</v>
      </c>
      <c r="N60" s="44">
        <v>11.31</v>
      </c>
      <c r="O60" s="44">
        <v>10.75</v>
      </c>
      <c r="P60" s="44">
        <v>10.27</v>
      </c>
      <c r="Q60" s="44">
        <v>9.86</v>
      </c>
      <c r="R60" s="44">
        <v>9.49</v>
      </c>
      <c r="S60" s="44">
        <v>9.17</v>
      </c>
      <c r="T60" s="44">
        <v>8.85</v>
      </c>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row>
    <row r="61" spans="1:53" x14ac:dyDescent="0.2">
      <c r="A61" s="43">
        <v>50</v>
      </c>
      <c r="B61" s="44">
        <v>114.22</v>
      </c>
      <c r="C61" s="44">
        <v>58.34</v>
      </c>
      <c r="D61" s="44">
        <v>39.74</v>
      </c>
      <c r="E61" s="44">
        <v>30.46</v>
      </c>
      <c r="F61" s="44">
        <v>24.91</v>
      </c>
      <c r="G61" s="44">
        <v>21.23</v>
      </c>
      <c r="H61" s="44">
        <v>18.61</v>
      </c>
      <c r="I61" s="44">
        <v>16.66</v>
      </c>
      <c r="J61" s="44">
        <v>15.16</v>
      </c>
      <c r="K61" s="44">
        <v>13.97</v>
      </c>
      <c r="L61" s="44">
        <v>13.01</v>
      </c>
      <c r="M61" s="44">
        <v>12.21</v>
      </c>
      <c r="N61" s="44">
        <v>11.54</v>
      </c>
      <c r="O61" s="44">
        <v>10.98</v>
      </c>
      <c r="P61" s="44">
        <v>10.49</v>
      </c>
      <c r="Q61" s="44">
        <v>10.07</v>
      </c>
      <c r="R61" s="44">
        <v>9.69</v>
      </c>
      <c r="S61" s="44">
        <v>9.33</v>
      </c>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row>
    <row r="62" spans="1:53" x14ac:dyDescent="0.2">
      <c r="A62" s="43">
        <v>51</v>
      </c>
      <c r="B62" s="44">
        <v>115.7</v>
      </c>
      <c r="C62" s="44">
        <v>59.13</v>
      </c>
      <c r="D62" s="44">
        <v>40.31</v>
      </c>
      <c r="E62" s="44">
        <v>30.91</v>
      </c>
      <c r="F62" s="44">
        <v>25.3</v>
      </c>
      <c r="G62" s="44">
        <v>21.57</v>
      </c>
      <c r="H62" s="44">
        <v>18.93</v>
      </c>
      <c r="I62" s="44">
        <v>16.96</v>
      </c>
      <c r="J62" s="44">
        <v>15.44</v>
      </c>
      <c r="K62" s="44">
        <v>14.24</v>
      </c>
      <c r="L62" s="44">
        <v>13.26</v>
      </c>
      <c r="M62" s="44">
        <v>12.46</v>
      </c>
      <c r="N62" s="44">
        <v>11.78</v>
      </c>
      <c r="O62" s="44">
        <v>11.21</v>
      </c>
      <c r="P62" s="44">
        <v>10.72</v>
      </c>
      <c r="Q62" s="44">
        <v>10.28</v>
      </c>
      <c r="R62" s="44">
        <v>9.8699999999999992</v>
      </c>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row>
    <row r="63" spans="1:53" x14ac:dyDescent="0.2">
      <c r="A63" s="43">
        <v>52</v>
      </c>
      <c r="B63" s="44">
        <v>117.14</v>
      </c>
      <c r="C63" s="44">
        <v>59.91</v>
      </c>
      <c r="D63" s="44">
        <v>40.86</v>
      </c>
      <c r="E63" s="44">
        <v>31.36</v>
      </c>
      <c r="F63" s="44">
        <v>25.68</v>
      </c>
      <c r="G63" s="44">
        <v>21.92</v>
      </c>
      <c r="H63" s="44">
        <v>19.25</v>
      </c>
      <c r="I63" s="44">
        <v>17.260000000000002</v>
      </c>
      <c r="J63" s="44">
        <v>15.73</v>
      </c>
      <c r="K63" s="44">
        <v>14.51</v>
      </c>
      <c r="L63" s="44">
        <v>13.52</v>
      </c>
      <c r="M63" s="44">
        <v>12.71</v>
      </c>
      <c r="N63" s="44">
        <v>12.02</v>
      </c>
      <c r="O63" s="44">
        <v>11.44</v>
      </c>
      <c r="P63" s="44">
        <v>10.93</v>
      </c>
      <c r="Q63" s="44">
        <v>10.47</v>
      </c>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row>
    <row r="64" spans="1:53" x14ac:dyDescent="0.2">
      <c r="A64" s="43">
        <v>53</v>
      </c>
      <c r="B64" s="44">
        <v>118.55</v>
      </c>
      <c r="C64" s="44">
        <v>60.67</v>
      </c>
      <c r="D64" s="44">
        <v>41.41</v>
      </c>
      <c r="E64" s="44">
        <v>31.81</v>
      </c>
      <c r="F64" s="44">
        <v>26.07</v>
      </c>
      <c r="G64" s="44">
        <v>22.27</v>
      </c>
      <c r="H64" s="44">
        <v>19.57</v>
      </c>
      <c r="I64" s="44">
        <v>17.57</v>
      </c>
      <c r="J64" s="44">
        <v>16.010000000000002</v>
      </c>
      <c r="K64" s="44">
        <v>14.78</v>
      </c>
      <c r="L64" s="44">
        <v>13.78</v>
      </c>
      <c r="M64" s="44">
        <v>12.96</v>
      </c>
      <c r="N64" s="44">
        <v>12.26</v>
      </c>
      <c r="O64" s="44">
        <v>11.65</v>
      </c>
      <c r="P64" s="44">
        <v>11.12</v>
      </c>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row>
    <row r="65" spans="1:53" x14ac:dyDescent="0.2">
      <c r="A65" s="43">
        <v>54</v>
      </c>
      <c r="B65" s="44">
        <v>119.96</v>
      </c>
      <c r="C65" s="44">
        <v>61.44</v>
      </c>
      <c r="D65" s="44">
        <v>41.97</v>
      </c>
      <c r="E65" s="44">
        <v>32.270000000000003</v>
      </c>
      <c r="F65" s="44">
        <v>26.48</v>
      </c>
      <c r="G65" s="44">
        <v>22.64</v>
      </c>
      <c r="H65" s="44">
        <v>19.91</v>
      </c>
      <c r="I65" s="44">
        <v>17.88</v>
      </c>
      <c r="J65" s="44">
        <v>16.309999999999999</v>
      </c>
      <c r="K65" s="44">
        <v>15.06</v>
      </c>
      <c r="L65" s="44">
        <v>14.04</v>
      </c>
      <c r="M65" s="44">
        <v>13.2</v>
      </c>
      <c r="N65" s="44">
        <v>12.47</v>
      </c>
      <c r="O65" s="44">
        <v>11.86</v>
      </c>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row>
    <row r="66" spans="1:53" x14ac:dyDescent="0.2">
      <c r="A66" s="43">
        <v>55</v>
      </c>
      <c r="B66" s="44">
        <v>121.39</v>
      </c>
      <c r="C66" s="44">
        <v>62.23</v>
      </c>
      <c r="D66" s="44">
        <v>42.55</v>
      </c>
      <c r="E66" s="44">
        <v>32.75</v>
      </c>
      <c r="F66" s="44">
        <v>26.89</v>
      </c>
      <c r="G66" s="44">
        <v>23.01</v>
      </c>
      <c r="H66" s="44">
        <v>20.25</v>
      </c>
      <c r="I66" s="44">
        <v>18.190000000000001</v>
      </c>
      <c r="J66" s="44">
        <v>16.600000000000001</v>
      </c>
      <c r="K66" s="44">
        <v>15.33</v>
      </c>
      <c r="L66" s="44">
        <v>14.29</v>
      </c>
      <c r="M66" s="44">
        <v>13.42</v>
      </c>
      <c r="N66" s="44">
        <v>12.7</v>
      </c>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row>
    <row r="67" spans="1:53" x14ac:dyDescent="0.2">
      <c r="A67" s="43">
        <v>56</v>
      </c>
      <c r="B67" s="44">
        <v>122.83</v>
      </c>
      <c r="C67" s="44">
        <v>63.03</v>
      </c>
      <c r="D67" s="44">
        <v>43.14</v>
      </c>
      <c r="E67" s="44">
        <v>33.229999999999997</v>
      </c>
      <c r="F67" s="44">
        <v>27.31</v>
      </c>
      <c r="G67" s="44">
        <v>23.38</v>
      </c>
      <c r="H67" s="44">
        <v>20.58</v>
      </c>
      <c r="I67" s="44">
        <v>18.489999999999998</v>
      </c>
      <c r="J67" s="44">
        <v>16.88</v>
      </c>
      <c r="K67" s="44">
        <v>15.58</v>
      </c>
      <c r="L67" s="44">
        <v>14.51</v>
      </c>
      <c r="M67" s="44">
        <v>13.66</v>
      </c>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row>
    <row r="68" spans="1:53" x14ac:dyDescent="0.2">
      <c r="A68" s="43">
        <v>57</v>
      </c>
      <c r="B68" s="44">
        <v>124.28</v>
      </c>
      <c r="C68" s="44">
        <v>63.83</v>
      </c>
      <c r="D68" s="44">
        <v>43.73</v>
      </c>
      <c r="E68" s="44">
        <v>33.71</v>
      </c>
      <c r="F68" s="44">
        <v>27.72</v>
      </c>
      <c r="G68" s="44">
        <v>23.73</v>
      </c>
      <c r="H68" s="44">
        <v>20.9</v>
      </c>
      <c r="I68" s="44">
        <v>18.78</v>
      </c>
      <c r="J68" s="44">
        <v>17.13</v>
      </c>
      <c r="K68" s="44">
        <v>15.8</v>
      </c>
      <c r="L68" s="44">
        <v>14.78</v>
      </c>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row>
    <row r="69" spans="1:53" x14ac:dyDescent="0.2">
      <c r="A69" s="43">
        <v>58</v>
      </c>
      <c r="B69" s="44">
        <v>125.74</v>
      </c>
      <c r="C69" s="44">
        <v>64.650000000000006</v>
      </c>
      <c r="D69" s="44">
        <v>44.32</v>
      </c>
      <c r="E69" s="44">
        <v>34.18</v>
      </c>
      <c r="F69" s="44">
        <v>28.11</v>
      </c>
      <c r="G69" s="44">
        <v>24.07</v>
      </c>
      <c r="H69" s="44">
        <v>21.2</v>
      </c>
      <c r="I69" s="44">
        <v>19.04</v>
      </c>
      <c r="J69" s="44">
        <v>17.34</v>
      </c>
      <c r="K69" s="44">
        <v>16.09</v>
      </c>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row>
    <row r="70" spans="1:53" x14ac:dyDescent="0.2">
      <c r="A70" s="43">
        <v>59</v>
      </c>
      <c r="B70" s="44">
        <v>127.25</v>
      </c>
      <c r="C70" s="44">
        <v>65.459999999999994</v>
      </c>
      <c r="D70" s="44">
        <v>44.88</v>
      </c>
      <c r="E70" s="44">
        <v>34.619999999999997</v>
      </c>
      <c r="F70" s="44">
        <v>28.47</v>
      </c>
      <c r="G70" s="44">
        <v>24.39</v>
      </c>
      <c r="H70" s="44">
        <v>21.46</v>
      </c>
      <c r="I70" s="44">
        <v>19.239999999999998</v>
      </c>
      <c r="J70" s="44">
        <v>17.66</v>
      </c>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row>
    <row r="71" spans="1:53" x14ac:dyDescent="0.2">
      <c r="A71" s="43">
        <v>60</v>
      </c>
      <c r="B71" s="44">
        <v>128.76</v>
      </c>
      <c r="C71" s="44">
        <v>66.239999999999995</v>
      </c>
      <c r="D71" s="44">
        <v>45.42</v>
      </c>
      <c r="E71" s="44">
        <v>35.03</v>
      </c>
      <c r="F71" s="44">
        <v>28.82</v>
      </c>
      <c r="G71" s="44">
        <v>24.65</v>
      </c>
      <c r="H71" s="44">
        <v>21.65</v>
      </c>
      <c r="I71" s="44">
        <v>19.59</v>
      </c>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row>
    <row r="72" spans="1:53" x14ac:dyDescent="0.2">
      <c r="A72" s="43">
        <v>61</v>
      </c>
      <c r="B72" s="44">
        <v>130.32</v>
      </c>
      <c r="C72" s="44">
        <v>67.05</v>
      </c>
      <c r="D72" s="44">
        <v>45.98</v>
      </c>
      <c r="E72" s="44">
        <v>35.47</v>
      </c>
      <c r="F72" s="44">
        <v>29.13</v>
      </c>
      <c r="G72" s="44">
        <v>24.86</v>
      </c>
      <c r="H72" s="44">
        <v>22.04</v>
      </c>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row>
    <row r="73" spans="1:53" x14ac:dyDescent="0.2">
      <c r="A73" s="43">
        <v>62</v>
      </c>
      <c r="B73" s="44">
        <v>132.04</v>
      </c>
      <c r="C73" s="44">
        <v>67.94</v>
      </c>
      <c r="D73" s="44">
        <v>46.6</v>
      </c>
      <c r="E73" s="44">
        <v>35.869999999999997</v>
      </c>
      <c r="F73" s="44">
        <v>29.38</v>
      </c>
      <c r="G73" s="44">
        <v>25.31</v>
      </c>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row>
    <row r="74" spans="1:53" x14ac:dyDescent="0.2">
      <c r="A74" s="43">
        <v>63</v>
      </c>
      <c r="B74" s="44">
        <v>133.94</v>
      </c>
      <c r="C74" s="44">
        <v>68.92</v>
      </c>
      <c r="D74" s="44">
        <v>47.14</v>
      </c>
      <c r="E74" s="44">
        <v>36.159999999999997</v>
      </c>
      <c r="F74" s="44">
        <v>29.91</v>
      </c>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row>
    <row r="75" spans="1:53" x14ac:dyDescent="0.2">
      <c r="A75" s="43">
        <v>64</v>
      </c>
      <c r="B75" s="44">
        <v>136.03</v>
      </c>
      <c r="C75" s="44">
        <v>69.69</v>
      </c>
      <c r="D75" s="44">
        <v>47.46</v>
      </c>
      <c r="E75" s="44">
        <v>36.82</v>
      </c>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row>
    <row r="76" spans="1:53" x14ac:dyDescent="0.2">
      <c r="A76" s="43">
        <v>65</v>
      </c>
      <c r="B76" s="44">
        <v>137.66999999999999</v>
      </c>
      <c r="C76" s="44">
        <v>70.22</v>
      </c>
      <c r="D76" s="44">
        <v>48.32</v>
      </c>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row>
    <row r="77" spans="1:53" x14ac:dyDescent="0.2">
      <c r="A77" s="43">
        <v>66</v>
      </c>
      <c r="B77" s="44">
        <v>139.44999999999999</v>
      </c>
      <c r="C77" s="44">
        <v>71.5</v>
      </c>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row>
    <row r="78" spans="1:53" x14ac:dyDescent="0.2">
      <c r="A78" s="43">
        <v>67</v>
      </c>
      <c r="B78" s="44">
        <v>141.99</v>
      </c>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row>
  </sheetData>
  <sheetProtection algorithmName="SHA-512" hashValue="3KBAJ7EtxWGS0A0i5dhMpzASMb1oxGDY+E70/BnIQBeqE5NVYBuSDzf4NSTg/fEUrECUXZRlwbf5XcFO7QXNhA==" saltValue="QJhEvWTuCAYlAFnZEMpQOQ==" spinCount="100000" sheet="1" objects="1" scenarios="1"/>
  <conditionalFormatting sqref="A6:A21">
    <cfRule type="expression" dxfId="31" priority="1" stopIfTrue="1">
      <formula>MOD(ROW(),2)=0</formula>
    </cfRule>
    <cfRule type="expression" dxfId="30" priority="2" stopIfTrue="1">
      <formula>MOD(ROW(),2)&lt;&gt;0</formula>
    </cfRule>
  </conditionalFormatting>
  <conditionalFormatting sqref="A26:A78">
    <cfRule type="expression" dxfId="29" priority="5" stopIfTrue="1">
      <formula>MOD(ROW(),2)=0</formula>
    </cfRule>
    <cfRule type="expression" dxfId="28" priority="6" stopIfTrue="1">
      <formula>MOD(ROW(),2)&lt;&gt;0</formula>
    </cfRule>
  </conditionalFormatting>
  <conditionalFormatting sqref="B6:M21">
    <cfRule type="expression" dxfId="27" priority="3" stopIfTrue="1">
      <formula>MOD(ROW(),2)=0</formula>
    </cfRule>
    <cfRule type="expression" dxfId="26" priority="4" stopIfTrue="1">
      <formula>MOD(ROW(),2)&lt;&gt;0</formula>
    </cfRule>
  </conditionalFormatting>
  <conditionalFormatting sqref="B26:BA78">
    <cfRule type="expression" dxfId="25" priority="7" stopIfTrue="1">
      <formula>MOD(ROW(),2)=0</formula>
    </cfRule>
    <cfRule type="expression" dxfId="24" priority="8" stopIfTrue="1">
      <formula>MOD(ROW(),2)&lt;&gt;0</formula>
    </cfRule>
  </conditionalFormatting>
  <pageMargins left="0.7" right="0.7" top="0.75" bottom="0.75" header="0.3" footer="0.3"/>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1D962-5A13-495C-B07C-76C2F3F27CDC}">
  <sheetPr codeName="Sheet66"/>
  <dimension ref="A1:BA78"/>
  <sheetViews>
    <sheetView showGridLines="0" workbookViewId="0">
      <selection activeCell="A6" sqref="A6"/>
    </sheetView>
  </sheetViews>
  <sheetFormatPr defaultRowHeight="12.75" x14ac:dyDescent="0.2"/>
  <cols>
    <col min="1" max="1" width="31.85546875" customWidth="1"/>
    <col min="2" max="53" width="14.5703125" customWidth="1"/>
  </cols>
  <sheetData>
    <row r="1" spans="1:13" s="1" customFormat="1" ht="20.25" x14ac:dyDescent="0.3">
      <c r="A1" s="2" t="s">
        <v>0</v>
      </c>
    </row>
    <row r="2" spans="1:13" s="1" customFormat="1" ht="15.75" x14ac:dyDescent="0.25">
      <c r="A2" s="30" t="s">
        <v>1</v>
      </c>
      <c r="B2" s="3" t="str">
        <f>wb_title</f>
        <v>LGPS_NI - Consolidated Factor Spreadsheet</v>
      </c>
    </row>
    <row r="3" spans="1:13" s="1" customFormat="1" ht="15.75" x14ac:dyDescent="0.25">
      <c r="A3" s="30" t="s">
        <v>2</v>
      </c>
      <c r="B3" s="3" t="str">
        <f>TABLE_FACTOR_TYPE_1 &amp; " - x-" &amp; TABLE_SERIES_NUMBER_1</f>
        <v>Added pension - x-720</v>
      </c>
    </row>
    <row r="6" spans="1:13" x14ac:dyDescent="0.2">
      <c r="A6" s="40" t="s">
        <v>361</v>
      </c>
      <c r="B6" s="47" t="s">
        <v>362</v>
      </c>
      <c r="C6" s="47"/>
      <c r="D6" s="47"/>
      <c r="E6" s="47"/>
      <c r="F6" s="47"/>
      <c r="G6" s="47"/>
      <c r="H6" s="47"/>
      <c r="I6" s="47"/>
      <c r="J6" s="47"/>
      <c r="K6" s="47"/>
      <c r="L6" s="47"/>
      <c r="M6" s="47"/>
    </row>
    <row r="7" spans="1:13" x14ac:dyDescent="0.2">
      <c r="A7" s="40" t="s">
        <v>363</v>
      </c>
      <c r="B7" s="47" t="s">
        <v>31</v>
      </c>
      <c r="C7" s="47"/>
      <c r="D7" s="47"/>
      <c r="E7" s="47"/>
      <c r="F7" s="47"/>
      <c r="G7" s="47"/>
      <c r="H7" s="47"/>
      <c r="I7" s="47"/>
      <c r="J7" s="47"/>
      <c r="K7" s="47"/>
      <c r="L7" s="47"/>
      <c r="M7" s="47"/>
    </row>
    <row r="8" spans="1:13" x14ac:dyDescent="0.2">
      <c r="A8" s="40" t="s">
        <v>149</v>
      </c>
      <c r="B8" s="47" t="s">
        <v>193</v>
      </c>
      <c r="C8" s="47"/>
      <c r="D8" s="47"/>
      <c r="E8" s="47"/>
      <c r="F8" s="47"/>
      <c r="G8" s="47"/>
      <c r="H8" s="47"/>
      <c r="I8" s="47"/>
      <c r="J8" s="47"/>
      <c r="K8" s="47"/>
      <c r="L8" s="47"/>
      <c r="M8" s="47"/>
    </row>
    <row r="9" spans="1:13" x14ac:dyDescent="0.2">
      <c r="A9" s="40" t="s">
        <v>150</v>
      </c>
      <c r="B9" s="47" t="s">
        <v>307</v>
      </c>
      <c r="C9" s="47"/>
      <c r="D9" s="47"/>
      <c r="E9" s="47"/>
      <c r="F9" s="47"/>
      <c r="G9" s="47"/>
      <c r="H9" s="47"/>
      <c r="I9" s="47"/>
      <c r="J9" s="47"/>
      <c r="K9" s="47"/>
      <c r="L9" s="47"/>
      <c r="M9" s="47"/>
    </row>
    <row r="10" spans="1:13" x14ac:dyDescent="0.2">
      <c r="A10" s="40" t="s">
        <v>6</v>
      </c>
      <c r="B10" s="47" t="s">
        <v>350</v>
      </c>
      <c r="C10" s="47"/>
      <c r="D10" s="47"/>
      <c r="E10" s="47"/>
      <c r="F10" s="47"/>
      <c r="G10" s="47"/>
      <c r="H10" s="47"/>
      <c r="I10" s="47"/>
      <c r="J10" s="47"/>
      <c r="K10" s="47"/>
      <c r="L10" s="47"/>
      <c r="M10" s="47"/>
    </row>
    <row r="11" spans="1:13" x14ac:dyDescent="0.2">
      <c r="A11" s="40" t="s">
        <v>151</v>
      </c>
      <c r="B11" s="47" t="s">
        <v>170</v>
      </c>
      <c r="C11" s="47"/>
      <c r="D11" s="47"/>
      <c r="E11" s="47"/>
      <c r="F11" s="47"/>
      <c r="G11" s="47"/>
      <c r="H11" s="47"/>
      <c r="I11" s="47"/>
      <c r="J11" s="47"/>
      <c r="K11" s="47"/>
      <c r="L11" s="47"/>
      <c r="M11" s="47"/>
    </row>
    <row r="12" spans="1:13" x14ac:dyDescent="0.2">
      <c r="A12" s="40" t="s">
        <v>152</v>
      </c>
      <c r="B12" s="47" t="s">
        <v>309</v>
      </c>
      <c r="C12" s="47"/>
      <c r="D12" s="47"/>
      <c r="E12" s="47"/>
      <c r="F12" s="47"/>
      <c r="G12" s="47"/>
      <c r="H12" s="47"/>
      <c r="I12" s="47"/>
      <c r="J12" s="47"/>
      <c r="K12" s="47"/>
      <c r="L12" s="47"/>
      <c r="M12" s="47"/>
    </row>
    <row r="13" spans="1:13" x14ac:dyDescent="0.2">
      <c r="A13" s="40" t="s">
        <v>364</v>
      </c>
      <c r="B13" s="47">
        <v>0</v>
      </c>
      <c r="C13" s="47"/>
      <c r="D13" s="47"/>
      <c r="E13" s="47"/>
      <c r="F13" s="47"/>
      <c r="G13" s="47"/>
      <c r="H13" s="47"/>
      <c r="I13" s="47"/>
      <c r="J13" s="47"/>
      <c r="K13" s="47"/>
      <c r="L13" s="47"/>
      <c r="M13" s="47"/>
    </row>
    <row r="14" spans="1:13" x14ac:dyDescent="0.2">
      <c r="A14" s="40" t="s">
        <v>154</v>
      </c>
      <c r="B14" s="47">
        <v>720</v>
      </c>
      <c r="C14" s="47"/>
      <c r="D14" s="47"/>
      <c r="E14" s="47"/>
      <c r="F14" s="47"/>
      <c r="G14" s="47"/>
      <c r="H14" s="47"/>
      <c r="I14" s="47"/>
      <c r="J14" s="47"/>
      <c r="K14" s="47"/>
      <c r="L14" s="47"/>
      <c r="M14" s="47"/>
    </row>
    <row r="15" spans="1:13" x14ac:dyDescent="0.2">
      <c r="A15" s="40" t="s">
        <v>365</v>
      </c>
      <c r="B15" s="47" t="s">
        <v>351</v>
      </c>
      <c r="C15" s="47"/>
      <c r="D15" s="47"/>
      <c r="E15" s="47"/>
      <c r="F15" s="47"/>
      <c r="G15" s="47"/>
      <c r="H15" s="47"/>
      <c r="I15" s="47"/>
      <c r="J15" s="47"/>
      <c r="K15" s="47"/>
      <c r="L15" s="47"/>
      <c r="M15" s="47"/>
    </row>
    <row r="16" spans="1:13" x14ac:dyDescent="0.2">
      <c r="A16" s="40" t="s">
        <v>156</v>
      </c>
      <c r="B16" s="47" t="s">
        <v>352</v>
      </c>
      <c r="C16" s="47"/>
      <c r="D16" s="47"/>
      <c r="E16" s="47"/>
      <c r="F16" s="47"/>
      <c r="G16" s="47"/>
      <c r="H16" s="47"/>
      <c r="I16" s="47"/>
      <c r="J16" s="47"/>
      <c r="K16" s="47"/>
      <c r="L16" s="47"/>
      <c r="M16" s="47"/>
    </row>
    <row r="17" spans="1:53" x14ac:dyDescent="0.2">
      <c r="A17" s="41" t="s">
        <v>366</v>
      </c>
      <c r="B17" s="47"/>
      <c r="C17" s="47"/>
      <c r="D17" s="47"/>
      <c r="E17" s="47"/>
      <c r="F17" s="47"/>
      <c r="G17" s="47"/>
      <c r="H17" s="47"/>
      <c r="I17" s="47"/>
      <c r="J17" s="47"/>
      <c r="K17" s="47"/>
      <c r="L17" s="47"/>
      <c r="M17" s="47"/>
    </row>
    <row r="18" spans="1:53" x14ac:dyDescent="0.2">
      <c r="A18" s="40" t="s">
        <v>158</v>
      </c>
      <c r="B18" s="48">
        <v>45195</v>
      </c>
      <c r="C18" s="48"/>
      <c r="D18" s="48"/>
      <c r="E18" s="48"/>
      <c r="F18" s="48"/>
      <c r="G18" s="48"/>
      <c r="H18" s="48"/>
      <c r="I18" s="48"/>
      <c r="J18" s="48"/>
      <c r="K18" s="48"/>
      <c r="L18" s="48"/>
      <c r="M18" s="48"/>
    </row>
    <row r="19" spans="1:53" x14ac:dyDescent="0.2">
      <c r="A19" s="40" t="s">
        <v>159</v>
      </c>
      <c r="B19" s="48">
        <v>45218</v>
      </c>
      <c r="C19" s="48"/>
      <c r="D19" s="48"/>
      <c r="E19" s="48"/>
      <c r="F19" s="48"/>
      <c r="G19" s="48"/>
      <c r="H19" s="48"/>
      <c r="I19" s="48"/>
      <c r="J19" s="48"/>
      <c r="K19" s="48"/>
      <c r="L19" s="48"/>
      <c r="M19" s="48"/>
    </row>
    <row r="20" spans="1:53" x14ac:dyDescent="0.2">
      <c r="A20" s="40" t="s">
        <v>160</v>
      </c>
      <c r="B20" s="47" t="s">
        <v>169</v>
      </c>
      <c r="C20" s="47"/>
      <c r="D20" s="47"/>
      <c r="E20" s="47"/>
      <c r="F20" s="47"/>
      <c r="G20" s="47"/>
      <c r="H20" s="47"/>
      <c r="I20" s="47"/>
      <c r="J20" s="47"/>
      <c r="K20" s="47"/>
      <c r="L20" s="47"/>
      <c r="M20" s="47"/>
    </row>
    <row r="21" spans="1:53" x14ac:dyDescent="0.2">
      <c r="A21" s="40" t="s">
        <v>367</v>
      </c>
      <c r="B21" s="47"/>
      <c r="C21" s="47"/>
      <c r="D21" s="47"/>
      <c r="E21" s="47"/>
      <c r="F21" s="47"/>
      <c r="G21" s="47"/>
      <c r="H21" s="47"/>
      <c r="I21" s="47"/>
      <c r="J21" s="47"/>
      <c r="K21" s="47"/>
      <c r="L21" s="47"/>
      <c r="M21" s="47"/>
    </row>
    <row r="23" spans="1:53" x14ac:dyDescent="0.2">
      <c r="A23" s="23" t="str">
        <f>HYPERLINK("#'Factor List'!A1", "Back to Factor List")</f>
        <v>Back to Factor List</v>
      </c>
      <c r="B23" s="23" t="str">
        <f>HYPERLINK("#'Assumptions'!A1", "Assumptions")</f>
        <v>Assumptions</v>
      </c>
    </row>
    <row r="26" spans="1:53" s="56" customFormat="1" ht="38.25" x14ac:dyDescent="0.2">
      <c r="A26" s="55" t="s">
        <v>368</v>
      </c>
      <c r="B26" s="55" t="s">
        <v>572</v>
      </c>
      <c r="C26" s="55" t="s">
        <v>573</v>
      </c>
      <c r="D26" s="55" t="s">
        <v>574</v>
      </c>
      <c r="E26" s="55" t="s">
        <v>575</v>
      </c>
      <c r="F26" s="55" t="s">
        <v>576</v>
      </c>
      <c r="G26" s="55" t="s">
        <v>577</v>
      </c>
      <c r="H26" s="55" t="s">
        <v>578</v>
      </c>
      <c r="I26" s="55" t="s">
        <v>579</v>
      </c>
      <c r="J26" s="55" t="s">
        <v>580</v>
      </c>
      <c r="K26" s="55" t="s">
        <v>581</v>
      </c>
      <c r="L26" s="55" t="s">
        <v>582</v>
      </c>
      <c r="M26" s="55" t="s">
        <v>583</v>
      </c>
      <c r="N26" s="55" t="s">
        <v>584</v>
      </c>
      <c r="O26" s="55" t="s">
        <v>585</v>
      </c>
      <c r="P26" s="55" t="s">
        <v>586</v>
      </c>
      <c r="Q26" s="55" t="s">
        <v>587</v>
      </c>
      <c r="R26" s="55" t="s">
        <v>588</v>
      </c>
      <c r="S26" s="55" t="s">
        <v>589</v>
      </c>
      <c r="T26" s="55" t="s">
        <v>590</v>
      </c>
      <c r="U26" s="55" t="s">
        <v>591</v>
      </c>
      <c r="V26" s="55" t="s">
        <v>592</v>
      </c>
      <c r="W26" s="55" t="s">
        <v>593</v>
      </c>
      <c r="X26" s="55" t="s">
        <v>594</v>
      </c>
      <c r="Y26" s="55" t="s">
        <v>595</v>
      </c>
      <c r="Z26" s="55" t="s">
        <v>596</v>
      </c>
      <c r="AA26" s="55" t="s">
        <v>597</v>
      </c>
      <c r="AB26" s="55" t="s">
        <v>598</v>
      </c>
      <c r="AC26" s="55" t="s">
        <v>599</v>
      </c>
      <c r="AD26" s="55" t="s">
        <v>600</v>
      </c>
      <c r="AE26" s="55" t="s">
        <v>601</v>
      </c>
      <c r="AF26" s="55" t="s">
        <v>602</v>
      </c>
      <c r="AG26" s="55" t="s">
        <v>603</v>
      </c>
      <c r="AH26" s="55" t="s">
        <v>604</v>
      </c>
      <c r="AI26" s="55" t="s">
        <v>605</v>
      </c>
      <c r="AJ26" s="55" t="s">
        <v>606</v>
      </c>
      <c r="AK26" s="55" t="s">
        <v>607</v>
      </c>
      <c r="AL26" s="55" t="s">
        <v>608</v>
      </c>
      <c r="AM26" s="55" t="s">
        <v>609</v>
      </c>
      <c r="AN26" s="55" t="s">
        <v>610</v>
      </c>
      <c r="AO26" s="55" t="s">
        <v>611</v>
      </c>
      <c r="AP26" s="55" t="s">
        <v>612</v>
      </c>
      <c r="AQ26" s="55" t="s">
        <v>613</v>
      </c>
      <c r="AR26" s="55" t="s">
        <v>614</v>
      </c>
      <c r="AS26" s="55" t="s">
        <v>615</v>
      </c>
      <c r="AT26" s="55" t="s">
        <v>616</v>
      </c>
      <c r="AU26" s="55" t="s">
        <v>617</v>
      </c>
      <c r="AV26" s="55" t="s">
        <v>618</v>
      </c>
      <c r="AW26" s="55" t="s">
        <v>619</v>
      </c>
      <c r="AX26" s="55" t="s">
        <v>620</v>
      </c>
      <c r="AY26" s="55" t="s">
        <v>621</v>
      </c>
      <c r="AZ26" s="55" t="s">
        <v>622</v>
      </c>
      <c r="BA26" s="55" t="s">
        <v>623</v>
      </c>
    </row>
    <row r="27" spans="1:53" x14ac:dyDescent="0.2">
      <c r="A27" s="43">
        <v>16</v>
      </c>
      <c r="B27" s="44">
        <v>71.62</v>
      </c>
      <c r="C27" s="44">
        <v>36.47</v>
      </c>
      <c r="D27" s="44">
        <v>24.75</v>
      </c>
      <c r="E27" s="44">
        <v>18.899999999999999</v>
      </c>
      <c r="F27" s="44">
        <v>15.39</v>
      </c>
      <c r="G27" s="44">
        <v>13.06</v>
      </c>
      <c r="H27" s="44">
        <v>11.39</v>
      </c>
      <c r="I27" s="44">
        <v>10.14</v>
      </c>
      <c r="J27" s="44">
        <v>9.18</v>
      </c>
      <c r="K27" s="44">
        <v>8.4</v>
      </c>
      <c r="L27" s="44">
        <v>7.77</v>
      </c>
      <c r="M27" s="44">
        <v>7.25</v>
      </c>
      <c r="N27" s="44">
        <v>6.81</v>
      </c>
      <c r="O27" s="44">
        <v>6.43</v>
      </c>
      <c r="P27" s="44">
        <v>6.1</v>
      </c>
      <c r="Q27" s="44">
        <v>5.82</v>
      </c>
      <c r="R27" s="44">
        <v>5.57</v>
      </c>
      <c r="S27" s="44">
        <v>5.34</v>
      </c>
      <c r="T27" s="44">
        <v>5.15</v>
      </c>
      <c r="U27" s="44">
        <v>4.97</v>
      </c>
      <c r="V27" s="44">
        <v>4.8099999999999996</v>
      </c>
      <c r="W27" s="44">
        <v>4.67</v>
      </c>
      <c r="X27" s="44">
        <v>4.54</v>
      </c>
      <c r="Y27" s="44">
        <v>4.42</v>
      </c>
      <c r="Z27" s="44">
        <v>4.3099999999999996</v>
      </c>
      <c r="AA27" s="44">
        <v>4.21</v>
      </c>
      <c r="AB27" s="44">
        <v>4.12</v>
      </c>
      <c r="AC27" s="44">
        <v>4.03</v>
      </c>
      <c r="AD27" s="44">
        <v>3.96</v>
      </c>
      <c r="AE27" s="44">
        <v>3.88</v>
      </c>
      <c r="AF27" s="44">
        <v>3.82</v>
      </c>
      <c r="AG27" s="44">
        <v>3.75</v>
      </c>
      <c r="AH27" s="44">
        <v>3.7</v>
      </c>
      <c r="AI27" s="44">
        <v>3.64</v>
      </c>
      <c r="AJ27" s="44">
        <v>3.59</v>
      </c>
      <c r="AK27" s="44">
        <v>3.55</v>
      </c>
      <c r="AL27" s="44">
        <v>3.5</v>
      </c>
      <c r="AM27" s="44">
        <v>3.46</v>
      </c>
      <c r="AN27" s="44">
        <v>3.42</v>
      </c>
      <c r="AO27" s="44">
        <v>3.39</v>
      </c>
      <c r="AP27" s="44">
        <v>3.35</v>
      </c>
      <c r="AQ27" s="44">
        <v>3.32</v>
      </c>
      <c r="AR27" s="44">
        <v>3.29</v>
      </c>
      <c r="AS27" s="44">
        <v>3.27</v>
      </c>
      <c r="AT27" s="44">
        <v>3.24</v>
      </c>
      <c r="AU27" s="44">
        <v>3.22</v>
      </c>
      <c r="AV27" s="44">
        <v>3.2</v>
      </c>
      <c r="AW27" s="44">
        <v>3.18</v>
      </c>
      <c r="AX27" s="44">
        <v>3.16</v>
      </c>
      <c r="AY27" s="44">
        <v>3.14</v>
      </c>
      <c r="AZ27" s="44">
        <v>3.13</v>
      </c>
      <c r="BA27" s="44">
        <v>3.09</v>
      </c>
    </row>
    <row r="28" spans="1:53" x14ac:dyDescent="0.2">
      <c r="A28" s="43">
        <v>17</v>
      </c>
      <c r="B28" s="44">
        <v>72.66</v>
      </c>
      <c r="C28" s="44">
        <v>36.99</v>
      </c>
      <c r="D28" s="44">
        <v>25.11</v>
      </c>
      <c r="E28" s="44">
        <v>19.18</v>
      </c>
      <c r="F28" s="44">
        <v>15.62</v>
      </c>
      <c r="G28" s="44">
        <v>13.25</v>
      </c>
      <c r="H28" s="44">
        <v>11.56</v>
      </c>
      <c r="I28" s="44">
        <v>10.29</v>
      </c>
      <c r="J28" s="44">
        <v>9.31</v>
      </c>
      <c r="K28" s="44">
        <v>8.5299999999999994</v>
      </c>
      <c r="L28" s="44">
        <v>7.89</v>
      </c>
      <c r="M28" s="44">
        <v>7.35</v>
      </c>
      <c r="N28" s="44">
        <v>6.91</v>
      </c>
      <c r="O28" s="44">
        <v>6.52</v>
      </c>
      <c r="P28" s="44">
        <v>6.19</v>
      </c>
      <c r="Q28" s="44">
        <v>5.9</v>
      </c>
      <c r="R28" s="44">
        <v>5.65</v>
      </c>
      <c r="S28" s="44">
        <v>5.42</v>
      </c>
      <c r="T28" s="44">
        <v>5.22</v>
      </c>
      <c r="U28" s="44">
        <v>5.04</v>
      </c>
      <c r="V28" s="44">
        <v>4.88</v>
      </c>
      <c r="W28" s="44">
        <v>4.74</v>
      </c>
      <c r="X28" s="44">
        <v>4.6100000000000003</v>
      </c>
      <c r="Y28" s="44">
        <v>4.4800000000000004</v>
      </c>
      <c r="Z28" s="44">
        <v>4.37</v>
      </c>
      <c r="AA28" s="44">
        <v>4.2699999999999996</v>
      </c>
      <c r="AB28" s="44">
        <v>4.18</v>
      </c>
      <c r="AC28" s="44">
        <v>4.09</v>
      </c>
      <c r="AD28" s="44">
        <v>4.0199999999999996</v>
      </c>
      <c r="AE28" s="44">
        <v>3.94</v>
      </c>
      <c r="AF28" s="44">
        <v>3.87</v>
      </c>
      <c r="AG28" s="44">
        <v>3.81</v>
      </c>
      <c r="AH28" s="44">
        <v>3.75</v>
      </c>
      <c r="AI28" s="44">
        <v>3.7</v>
      </c>
      <c r="AJ28" s="44">
        <v>3.65</v>
      </c>
      <c r="AK28" s="44">
        <v>3.6</v>
      </c>
      <c r="AL28" s="44">
        <v>3.56</v>
      </c>
      <c r="AM28" s="44">
        <v>3.52</v>
      </c>
      <c r="AN28" s="44">
        <v>3.48</v>
      </c>
      <c r="AO28" s="44">
        <v>3.44</v>
      </c>
      <c r="AP28" s="44">
        <v>3.41</v>
      </c>
      <c r="AQ28" s="44">
        <v>3.38</v>
      </c>
      <c r="AR28" s="44">
        <v>3.35</v>
      </c>
      <c r="AS28" s="44">
        <v>3.32</v>
      </c>
      <c r="AT28" s="44">
        <v>3.3</v>
      </c>
      <c r="AU28" s="44">
        <v>3.28</v>
      </c>
      <c r="AV28" s="44">
        <v>3.25</v>
      </c>
      <c r="AW28" s="44">
        <v>3.23</v>
      </c>
      <c r="AX28" s="44">
        <v>3.22</v>
      </c>
      <c r="AY28" s="44">
        <v>3.2</v>
      </c>
      <c r="AZ28" s="44">
        <v>3.18</v>
      </c>
      <c r="BA28" s="44"/>
    </row>
    <row r="29" spans="1:53" x14ac:dyDescent="0.2">
      <c r="A29" s="43">
        <v>18</v>
      </c>
      <c r="B29" s="44">
        <v>73.709999999999994</v>
      </c>
      <c r="C29" s="44">
        <v>37.53</v>
      </c>
      <c r="D29" s="44">
        <v>25.48</v>
      </c>
      <c r="E29" s="44">
        <v>19.45</v>
      </c>
      <c r="F29" s="44">
        <v>15.84</v>
      </c>
      <c r="G29" s="44">
        <v>13.44</v>
      </c>
      <c r="H29" s="44">
        <v>11.73</v>
      </c>
      <c r="I29" s="44">
        <v>10.44</v>
      </c>
      <c r="J29" s="44">
        <v>9.4499999999999993</v>
      </c>
      <c r="K29" s="44">
        <v>8.65</v>
      </c>
      <c r="L29" s="44">
        <v>8</v>
      </c>
      <c r="M29" s="44">
        <v>7.46</v>
      </c>
      <c r="N29" s="44">
        <v>7.01</v>
      </c>
      <c r="O29" s="44">
        <v>6.62</v>
      </c>
      <c r="P29" s="44">
        <v>6.28</v>
      </c>
      <c r="Q29" s="44">
        <v>5.99</v>
      </c>
      <c r="R29" s="44">
        <v>5.73</v>
      </c>
      <c r="S29" s="44">
        <v>5.5</v>
      </c>
      <c r="T29" s="44">
        <v>5.3</v>
      </c>
      <c r="U29" s="44">
        <v>5.12</v>
      </c>
      <c r="V29" s="44">
        <v>4.96</v>
      </c>
      <c r="W29" s="44">
        <v>4.8099999999999996</v>
      </c>
      <c r="X29" s="44">
        <v>4.67</v>
      </c>
      <c r="Y29" s="44">
        <v>4.55</v>
      </c>
      <c r="Z29" s="44">
        <v>4.4400000000000004</v>
      </c>
      <c r="AA29" s="44">
        <v>4.34</v>
      </c>
      <c r="AB29" s="44">
        <v>4.24</v>
      </c>
      <c r="AC29" s="44">
        <v>4.16</v>
      </c>
      <c r="AD29" s="44">
        <v>4.08</v>
      </c>
      <c r="AE29" s="44">
        <v>4</v>
      </c>
      <c r="AF29" s="44">
        <v>3.93</v>
      </c>
      <c r="AG29" s="44">
        <v>3.87</v>
      </c>
      <c r="AH29" s="44">
        <v>3.81</v>
      </c>
      <c r="AI29" s="44">
        <v>3.76</v>
      </c>
      <c r="AJ29" s="44">
        <v>3.7</v>
      </c>
      <c r="AK29" s="44">
        <v>3.66</v>
      </c>
      <c r="AL29" s="44">
        <v>3.61</v>
      </c>
      <c r="AM29" s="44">
        <v>3.57</v>
      </c>
      <c r="AN29" s="44">
        <v>3.53</v>
      </c>
      <c r="AO29" s="44">
        <v>3.5</v>
      </c>
      <c r="AP29" s="44">
        <v>3.46</v>
      </c>
      <c r="AQ29" s="44">
        <v>3.43</v>
      </c>
      <c r="AR29" s="44">
        <v>3.41</v>
      </c>
      <c r="AS29" s="44">
        <v>3.38</v>
      </c>
      <c r="AT29" s="44">
        <v>3.35</v>
      </c>
      <c r="AU29" s="44">
        <v>3.33</v>
      </c>
      <c r="AV29" s="44">
        <v>3.31</v>
      </c>
      <c r="AW29" s="44">
        <v>3.29</v>
      </c>
      <c r="AX29" s="44">
        <v>3.27</v>
      </c>
      <c r="AY29" s="44">
        <v>3.26</v>
      </c>
      <c r="AZ29" s="44"/>
      <c r="BA29" s="44"/>
    </row>
    <row r="30" spans="1:53" x14ac:dyDescent="0.2">
      <c r="A30" s="43">
        <v>19</v>
      </c>
      <c r="B30" s="44">
        <v>74.77</v>
      </c>
      <c r="C30" s="44">
        <v>38.07</v>
      </c>
      <c r="D30" s="44">
        <v>25.85</v>
      </c>
      <c r="E30" s="44">
        <v>19.739999999999998</v>
      </c>
      <c r="F30" s="44">
        <v>16.079999999999998</v>
      </c>
      <c r="G30" s="44">
        <v>13.64</v>
      </c>
      <c r="H30" s="44">
        <v>11.9</v>
      </c>
      <c r="I30" s="44">
        <v>10.6</v>
      </c>
      <c r="J30" s="44">
        <v>9.59</v>
      </c>
      <c r="K30" s="44">
        <v>8.7799999999999994</v>
      </c>
      <c r="L30" s="44">
        <v>8.1199999999999992</v>
      </c>
      <c r="M30" s="44">
        <v>7.57</v>
      </c>
      <c r="N30" s="44">
        <v>7.11</v>
      </c>
      <c r="O30" s="44">
        <v>6.72</v>
      </c>
      <c r="P30" s="44">
        <v>6.38</v>
      </c>
      <c r="Q30" s="44">
        <v>6.08</v>
      </c>
      <c r="R30" s="44">
        <v>5.82</v>
      </c>
      <c r="S30" s="44">
        <v>5.59</v>
      </c>
      <c r="T30" s="44">
        <v>5.38</v>
      </c>
      <c r="U30" s="44">
        <v>5.2</v>
      </c>
      <c r="V30" s="44">
        <v>5.03</v>
      </c>
      <c r="W30" s="44">
        <v>4.88</v>
      </c>
      <c r="X30" s="44">
        <v>4.74</v>
      </c>
      <c r="Y30" s="44">
        <v>4.62</v>
      </c>
      <c r="Z30" s="44">
        <v>4.51</v>
      </c>
      <c r="AA30" s="44">
        <v>4.4000000000000004</v>
      </c>
      <c r="AB30" s="44">
        <v>4.3099999999999996</v>
      </c>
      <c r="AC30" s="44">
        <v>4.22</v>
      </c>
      <c r="AD30" s="44">
        <v>4.1399999999999997</v>
      </c>
      <c r="AE30" s="44">
        <v>4.0599999999999996</v>
      </c>
      <c r="AF30" s="44">
        <v>3.99</v>
      </c>
      <c r="AG30" s="44">
        <v>3.93</v>
      </c>
      <c r="AH30" s="44">
        <v>3.87</v>
      </c>
      <c r="AI30" s="44">
        <v>3.81</v>
      </c>
      <c r="AJ30" s="44">
        <v>3.76</v>
      </c>
      <c r="AK30" s="44">
        <v>3.71</v>
      </c>
      <c r="AL30" s="44">
        <v>3.67</v>
      </c>
      <c r="AM30" s="44">
        <v>3.63</v>
      </c>
      <c r="AN30" s="44">
        <v>3.59</v>
      </c>
      <c r="AO30" s="44">
        <v>3.55</v>
      </c>
      <c r="AP30" s="44">
        <v>3.52</v>
      </c>
      <c r="AQ30" s="44">
        <v>3.49</v>
      </c>
      <c r="AR30" s="44">
        <v>3.46</v>
      </c>
      <c r="AS30" s="44">
        <v>3.44</v>
      </c>
      <c r="AT30" s="44">
        <v>3.41</v>
      </c>
      <c r="AU30" s="44">
        <v>3.39</v>
      </c>
      <c r="AV30" s="44">
        <v>3.37</v>
      </c>
      <c r="AW30" s="44">
        <v>3.35</v>
      </c>
      <c r="AX30" s="44">
        <v>3.33</v>
      </c>
      <c r="AY30" s="44"/>
      <c r="AZ30" s="44"/>
      <c r="BA30" s="44"/>
    </row>
    <row r="31" spans="1:53" x14ac:dyDescent="0.2">
      <c r="A31" s="43">
        <v>20</v>
      </c>
      <c r="B31" s="44">
        <v>75.86</v>
      </c>
      <c r="C31" s="44">
        <v>38.630000000000003</v>
      </c>
      <c r="D31" s="44">
        <v>26.22</v>
      </c>
      <c r="E31" s="44">
        <v>20.03</v>
      </c>
      <c r="F31" s="44">
        <v>16.309999999999999</v>
      </c>
      <c r="G31" s="44">
        <v>13.84</v>
      </c>
      <c r="H31" s="44">
        <v>12.07</v>
      </c>
      <c r="I31" s="44">
        <v>10.75</v>
      </c>
      <c r="J31" s="44">
        <v>9.73</v>
      </c>
      <c r="K31" s="44">
        <v>8.91</v>
      </c>
      <c r="L31" s="44">
        <v>8.24</v>
      </c>
      <c r="M31" s="44">
        <v>7.68</v>
      </c>
      <c r="N31" s="44">
        <v>7.22</v>
      </c>
      <c r="O31" s="44">
        <v>6.82</v>
      </c>
      <c r="P31" s="44">
        <v>6.47</v>
      </c>
      <c r="Q31" s="44">
        <v>6.17</v>
      </c>
      <c r="R31" s="44">
        <v>5.9</v>
      </c>
      <c r="S31" s="44">
        <v>5.67</v>
      </c>
      <c r="T31" s="44">
        <v>5.46</v>
      </c>
      <c r="U31" s="44">
        <v>5.27</v>
      </c>
      <c r="V31" s="44">
        <v>5.1100000000000003</v>
      </c>
      <c r="W31" s="44">
        <v>4.95</v>
      </c>
      <c r="X31" s="44">
        <v>4.82</v>
      </c>
      <c r="Y31" s="44">
        <v>4.6900000000000004</v>
      </c>
      <c r="Z31" s="44">
        <v>4.58</v>
      </c>
      <c r="AA31" s="44">
        <v>4.47</v>
      </c>
      <c r="AB31" s="44">
        <v>4.37</v>
      </c>
      <c r="AC31" s="44">
        <v>4.28</v>
      </c>
      <c r="AD31" s="44">
        <v>4.2</v>
      </c>
      <c r="AE31" s="44">
        <v>4.13</v>
      </c>
      <c r="AF31" s="44">
        <v>4.0599999999999996</v>
      </c>
      <c r="AG31" s="44">
        <v>3.99</v>
      </c>
      <c r="AH31" s="44">
        <v>3.93</v>
      </c>
      <c r="AI31" s="44">
        <v>3.87</v>
      </c>
      <c r="AJ31" s="44">
        <v>3.82</v>
      </c>
      <c r="AK31" s="44">
        <v>3.77</v>
      </c>
      <c r="AL31" s="44">
        <v>3.73</v>
      </c>
      <c r="AM31" s="44">
        <v>3.69</v>
      </c>
      <c r="AN31" s="44">
        <v>3.65</v>
      </c>
      <c r="AO31" s="44">
        <v>3.61</v>
      </c>
      <c r="AP31" s="44">
        <v>3.58</v>
      </c>
      <c r="AQ31" s="44">
        <v>3.55</v>
      </c>
      <c r="AR31" s="44">
        <v>3.52</v>
      </c>
      <c r="AS31" s="44">
        <v>3.5</v>
      </c>
      <c r="AT31" s="44">
        <v>3.47</v>
      </c>
      <c r="AU31" s="44">
        <v>3.45</v>
      </c>
      <c r="AV31" s="44">
        <v>3.43</v>
      </c>
      <c r="AW31" s="44">
        <v>3.41</v>
      </c>
      <c r="AX31" s="44"/>
      <c r="AY31" s="44"/>
      <c r="AZ31" s="44"/>
      <c r="BA31" s="44"/>
    </row>
    <row r="32" spans="1:53" x14ac:dyDescent="0.2">
      <c r="A32" s="43">
        <v>21</v>
      </c>
      <c r="B32" s="44">
        <v>76.959999999999994</v>
      </c>
      <c r="C32" s="44">
        <v>39.19</v>
      </c>
      <c r="D32" s="44">
        <v>26.61</v>
      </c>
      <c r="E32" s="44">
        <v>20.32</v>
      </c>
      <c r="F32" s="44">
        <v>16.55</v>
      </c>
      <c r="G32" s="44">
        <v>14.04</v>
      </c>
      <c r="H32" s="44">
        <v>12.25</v>
      </c>
      <c r="I32" s="44">
        <v>10.91</v>
      </c>
      <c r="J32" s="44">
        <v>9.8699999999999992</v>
      </c>
      <c r="K32" s="44">
        <v>9.0399999999999991</v>
      </c>
      <c r="L32" s="44">
        <v>8.36</v>
      </c>
      <c r="M32" s="44">
        <v>7.8</v>
      </c>
      <c r="N32" s="44">
        <v>7.32</v>
      </c>
      <c r="O32" s="44">
        <v>6.92</v>
      </c>
      <c r="P32" s="44">
        <v>6.57</v>
      </c>
      <c r="Q32" s="44">
        <v>6.26</v>
      </c>
      <c r="R32" s="44">
        <v>5.99</v>
      </c>
      <c r="S32" s="44">
        <v>5.75</v>
      </c>
      <c r="T32" s="44">
        <v>5.54</v>
      </c>
      <c r="U32" s="44">
        <v>5.35</v>
      </c>
      <c r="V32" s="44">
        <v>5.18</v>
      </c>
      <c r="W32" s="44">
        <v>5.03</v>
      </c>
      <c r="X32" s="44">
        <v>4.8899999999999997</v>
      </c>
      <c r="Y32" s="44">
        <v>4.76</v>
      </c>
      <c r="Z32" s="44">
        <v>4.6500000000000004</v>
      </c>
      <c r="AA32" s="44">
        <v>4.54</v>
      </c>
      <c r="AB32" s="44">
        <v>4.4400000000000004</v>
      </c>
      <c r="AC32" s="44">
        <v>4.3499999999999996</v>
      </c>
      <c r="AD32" s="44">
        <v>4.2699999999999996</v>
      </c>
      <c r="AE32" s="44">
        <v>4.1900000000000004</v>
      </c>
      <c r="AF32" s="44">
        <v>4.12</v>
      </c>
      <c r="AG32" s="44">
        <v>4.05</v>
      </c>
      <c r="AH32" s="44">
        <v>3.99</v>
      </c>
      <c r="AI32" s="44">
        <v>3.94</v>
      </c>
      <c r="AJ32" s="44">
        <v>3.88</v>
      </c>
      <c r="AK32" s="44">
        <v>3.84</v>
      </c>
      <c r="AL32" s="44">
        <v>3.79</v>
      </c>
      <c r="AM32" s="44">
        <v>3.75</v>
      </c>
      <c r="AN32" s="44">
        <v>3.71</v>
      </c>
      <c r="AO32" s="44">
        <v>3.68</v>
      </c>
      <c r="AP32" s="44">
        <v>3.64</v>
      </c>
      <c r="AQ32" s="44">
        <v>3.61</v>
      </c>
      <c r="AR32" s="44">
        <v>3.58</v>
      </c>
      <c r="AS32" s="44">
        <v>3.56</v>
      </c>
      <c r="AT32" s="44">
        <v>3.53</v>
      </c>
      <c r="AU32" s="44">
        <v>3.51</v>
      </c>
      <c r="AV32" s="44">
        <v>3.49</v>
      </c>
      <c r="AW32" s="44"/>
      <c r="AX32" s="44"/>
      <c r="AY32" s="44"/>
      <c r="AZ32" s="44"/>
      <c r="BA32" s="44"/>
    </row>
    <row r="33" spans="1:53" x14ac:dyDescent="0.2">
      <c r="A33" s="43">
        <v>22</v>
      </c>
      <c r="B33" s="44">
        <v>78.069999999999993</v>
      </c>
      <c r="C33" s="44">
        <v>39.76</v>
      </c>
      <c r="D33" s="44">
        <v>26.99</v>
      </c>
      <c r="E33" s="44">
        <v>20.61</v>
      </c>
      <c r="F33" s="44">
        <v>16.79</v>
      </c>
      <c r="G33" s="44">
        <v>14.24</v>
      </c>
      <c r="H33" s="44">
        <v>12.43</v>
      </c>
      <c r="I33" s="44">
        <v>11.07</v>
      </c>
      <c r="J33" s="44">
        <v>10.01</v>
      </c>
      <c r="K33" s="44">
        <v>9.17</v>
      </c>
      <c r="L33" s="44">
        <v>8.48</v>
      </c>
      <c r="M33" s="44">
        <v>7.91</v>
      </c>
      <c r="N33" s="44">
        <v>7.43</v>
      </c>
      <c r="O33" s="44">
        <v>7.02</v>
      </c>
      <c r="P33" s="44">
        <v>6.66</v>
      </c>
      <c r="Q33" s="44">
        <v>6.35</v>
      </c>
      <c r="R33" s="44">
        <v>6.08</v>
      </c>
      <c r="S33" s="44">
        <v>5.84</v>
      </c>
      <c r="T33" s="44">
        <v>5.63</v>
      </c>
      <c r="U33" s="44">
        <v>5.43</v>
      </c>
      <c r="V33" s="44">
        <v>5.26</v>
      </c>
      <c r="W33" s="44">
        <v>5.0999999999999996</v>
      </c>
      <c r="X33" s="44">
        <v>4.96</v>
      </c>
      <c r="Y33" s="44">
        <v>4.83</v>
      </c>
      <c r="Z33" s="44">
        <v>4.72</v>
      </c>
      <c r="AA33" s="44">
        <v>4.6100000000000003</v>
      </c>
      <c r="AB33" s="44">
        <v>4.51</v>
      </c>
      <c r="AC33" s="44">
        <v>4.42</v>
      </c>
      <c r="AD33" s="44">
        <v>4.33</v>
      </c>
      <c r="AE33" s="44">
        <v>4.26</v>
      </c>
      <c r="AF33" s="44">
        <v>4.18</v>
      </c>
      <c r="AG33" s="44">
        <v>4.12</v>
      </c>
      <c r="AH33" s="44">
        <v>4.0599999999999996</v>
      </c>
      <c r="AI33" s="44">
        <v>4</v>
      </c>
      <c r="AJ33" s="44">
        <v>3.95</v>
      </c>
      <c r="AK33" s="44">
        <v>3.9</v>
      </c>
      <c r="AL33" s="44">
        <v>3.85</v>
      </c>
      <c r="AM33" s="44">
        <v>3.81</v>
      </c>
      <c r="AN33" s="44">
        <v>3.77</v>
      </c>
      <c r="AO33" s="44">
        <v>3.74</v>
      </c>
      <c r="AP33" s="44">
        <v>3.71</v>
      </c>
      <c r="AQ33" s="44">
        <v>3.68</v>
      </c>
      <c r="AR33" s="44">
        <v>3.65</v>
      </c>
      <c r="AS33" s="44">
        <v>3.62</v>
      </c>
      <c r="AT33" s="44">
        <v>3.6</v>
      </c>
      <c r="AU33" s="44">
        <v>3.57</v>
      </c>
      <c r="AV33" s="44"/>
      <c r="AW33" s="44"/>
      <c r="AX33" s="44"/>
      <c r="AY33" s="44"/>
      <c r="AZ33" s="44"/>
      <c r="BA33" s="44"/>
    </row>
    <row r="34" spans="1:53" x14ac:dyDescent="0.2">
      <c r="A34" s="43">
        <v>23</v>
      </c>
      <c r="B34" s="44">
        <v>79.19</v>
      </c>
      <c r="C34" s="44">
        <v>40.33</v>
      </c>
      <c r="D34" s="44">
        <v>27.38</v>
      </c>
      <c r="E34" s="44">
        <v>20.91</v>
      </c>
      <c r="F34" s="44">
        <v>17.03</v>
      </c>
      <c r="G34" s="44">
        <v>14.45</v>
      </c>
      <c r="H34" s="44">
        <v>12.61</v>
      </c>
      <c r="I34" s="44">
        <v>11.23</v>
      </c>
      <c r="J34" s="44">
        <v>10.16</v>
      </c>
      <c r="K34" s="44">
        <v>9.3000000000000007</v>
      </c>
      <c r="L34" s="44">
        <v>8.61</v>
      </c>
      <c r="M34" s="44">
        <v>8.0299999999999994</v>
      </c>
      <c r="N34" s="44">
        <v>7.54</v>
      </c>
      <c r="O34" s="44">
        <v>7.12</v>
      </c>
      <c r="P34" s="44">
        <v>6.76</v>
      </c>
      <c r="Q34" s="44">
        <v>6.45</v>
      </c>
      <c r="R34" s="44">
        <v>6.17</v>
      </c>
      <c r="S34" s="44">
        <v>5.93</v>
      </c>
      <c r="T34" s="44">
        <v>5.71</v>
      </c>
      <c r="U34" s="44">
        <v>5.51</v>
      </c>
      <c r="V34" s="44">
        <v>5.34</v>
      </c>
      <c r="W34" s="44">
        <v>5.18</v>
      </c>
      <c r="X34" s="44">
        <v>5.04</v>
      </c>
      <c r="Y34" s="44">
        <v>4.91</v>
      </c>
      <c r="Z34" s="44">
        <v>4.79</v>
      </c>
      <c r="AA34" s="44">
        <v>4.68</v>
      </c>
      <c r="AB34" s="44">
        <v>4.58</v>
      </c>
      <c r="AC34" s="44">
        <v>4.4800000000000004</v>
      </c>
      <c r="AD34" s="44">
        <v>4.4000000000000004</v>
      </c>
      <c r="AE34" s="44">
        <v>4.32</v>
      </c>
      <c r="AF34" s="44">
        <v>4.25</v>
      </c>
      <c r="AG34" s="44">
        <v>4.18</v>
      </c>
      <c r="AH34" s="44">
        <v>4.12</v>
      </c>
      <c r="AI34" s="44">
        <v>4.0599999999999996</v>
      </c>
      <c r="AJ34" s="44">
        <v>4.01</v>
      </c>
      <c r="AK34" s="44">
        <v>3.96</v>
      </c>
      <c r="AL34" s="44">
        <v>3.92</v>
      </c>
      <c r="AM34" s="44">
        <v>3.88</v>
      </c>
      <c r="AN34" s="44">
        <v>3.84</v>
      </c>
      <c r="AO34" s="44">
        <v>3.8</v>
      </c>
      <c r="AP34" s="44">
        <v>3.77</v>
      </c>
      <c r="AQ34" s="44">
        <v>3.74</v>
      </c>
      <c r="AR34" s="44">
        <v>3.71</v>
      </c>
      <c r="AS34" s="44">
        <v>3.68</v>
      </c>
      <c r="AT34" s="44">
        <v>3.66</v>
      </c>
      <c r="AU34" s="44"/>
      <c r="AV34" s="44"/>
      <c r="AW34" s="44"/>
      <c r="AX34" s="44"/>
      <c r="AY34" s="44"/>
      <c r="AZ34" s="44"/>
      <c r="BA34" s="44"/>
    </row>
    <row r="35" spans="1:53" x14ac:dyDescent="0.2">
      <c r="A35" s="43">
        <v>24</v>
      </c>
      <c r="B35" s="44">
        <v>80.319999999999993</v>
      </c>
      <c r="C35" s="44">
        <v>40.9</v>
      </c>
      <c r="D35" s="44">
        <v>27.77</v>
      </c>
      <c r="E35" s="44">
        <v>21.21</v>
      </c>
      <c r="F35" s="44">
        <v>17.27</v>
      </c>
      <c r="G35" s="44">
        <v>14.66</v>
      </c>
      <c r="H35" s="44">
        <v>12.79</v>
      </c>
      <c r="I35" s="44">
        <v>11.39</v>
      </c>
      <c r="J35" s="44">
        <v>10.3</v>
      </c>
      <c r="K35" s="44">
        <v>9.44</v>
      </c>
      <c r="L35" s="44">
        <v>8.73</v>
      </c>
      <c r="M35" s="44">
        <v>8.14</v>
      </c>
      <c r="N35" s="44">
        <v>7.65</v>
      </c>
      <c r="O35" s="44">
        <v>7.23</v>
      </c>
      <c r="P35" s="44">
        <v>6.86</v>
      </c>
      <c r="Q35" s="44">
        <v>6.54</v>
      </c>
      <c r="R35" s="44">
        <v>6.26</v>
      </c>
      <c r="S35" s="44">
        <v>6.01</v>
      </c>
      <c r="T35" s="44">
        <v>5.79</v>
      </c>
      <c r="U35" s="44">
        <v>5.6</v>
      </c>
      <c r="V35" s="44">
        <v>5.42</v>
      </c>
      <c r="W35" s="44">
        <v>5.26</v>
      </c>
      <c r="X35" s="44">
        <v>5.1100000000000003</v>
      </c>
      <c r="Y35" s="44">
        <v>4.9800000000000004</v>
      </c>
      <c r="Z35" s="44">
        <v>4.8600000000000003</v>
      </c>
      <c r="AA35" s="44">
        <v>4.75</v>
      </c>
      <c r="AB35" s="44">
        <v>4.6500000000000004</v>
      </c>
      <c r="AC35" s="44">
        <v>4.55</v>
      </c>
      <c r="AD35" s="44">
        <v>4.47</v>
      </c>
      <c r="AE35" s="44">
        <v>4.3899999999999997</v>
      </c>
      <c r="AF35" s="44">
        <v>4.32</v>
      </c>
      <c r="AG35" s="44">
        <v>4.25</v>
      </c>
      <c r="AH35" s="44">
        <v>4.1900000000000004</v>
      </c>
      <c r="AI35" s="44">
        <v>4.13</v>
      </c>
      <c r="AJ35" s="44">
        <v>4.08</v>
      </c>
      <c r="AK35" s="44">
        <v>4.03</v>
      </c>
      <c r="AL35" s="44">
        <v>3.98</v>
      </c>
      <c r="AM35" s="44">
        <v>3.94</v>
      </c>
      <c r="AN35" s="44">
        <v>3.9</v>
      </c>
      <c r="AO35" s="44">
        <v>3.87</v>
      </c>
      <c r="AP35" s="44">
        <v>3.84</v>
      </c>
      <c r="AQ35" s="44">
        <v>3.81</v>
      </c>
      <c r="AR35" s="44">
        <v>3.78</v>
      </c>
      <c r="AS35" s="44">
        <v>3.75</v>
      </c>
      <c r="AT35" s="44"/>
      <c r="AU35" s="44"/>
      <c r="AV35" s="44"/>
      <c r="AW35" s="44"/>
      <c r="AX35" s="44"/>
      <c r="AY35" s="44"/>
      <c r="AZ35" s="44"/>
      <c r="BA35" s="44"/>
    </row>
    <row r="36" spans="1:53" x14ac:dyDescent="0.2">
      <c r="A36" s="43">
        <v>25</v>
      </c>
      <c r="B36" s="44">
        <v>81.45</v>
      </c>
      <c r="C36" s="44">
        <v>41.48</v>
      </c>
      <c r="D36" s="44">
        <v>28.16</v>
      </c>
      <c r="E36" s="44">
        <v>21.51</v>
      </c>
      <c r="F36" s="44">
        <v>17.52</v>
      </c>
      <c r="G36" s="44">
        <v>14.86</v>
      </c>
      <c r="H36" s="44">
        <v>12.97</v>
      </c>
      <c r="I36" s="44">
        <v>11.55</v>
      </c>
      <c r="J36" s="44">
        <v>10.45</v>
      </c>
      <c r="K36" s="44">
        <v>9.57</v>
      </c>
      <c r="L36" s="44">
        <v>8.86</v>
      </c>
      <c r="M36" s="44">
        <v>8.26</v>
      </c>
      <c r="N36" s="44">
        <v>7.76</v>
      </c>
      <c r="O36" s="44">
        <v>7.33</v>
      </c>
      <c r="P36" s="44">
        <v>6.96</v>
      </c>
      <c r="Q36" s="44">
        <v>6.64</v>
      </c>
      <c r="R36" s="44">
        <v>6.35</v>
      </c>
      <c r="S36" s="44">
        <v>6.1</v>
      </c>
      <c r="T36" s="44">
        <v>5.88</v>
      </c>
      <c r="U36" s="44">
        <v>5.68</v>
      </c>
      <c r="V36" s="44">
        <v>5.5</v>
      </c>
      <c r="W36" s="44">
        <v>5.34</v>
      </c>
      <c r="X36" s="44">
        <v>5.19</v>
      </c>
      <c r="Y36" s="44">
        <v>5.05</v>
      </c>
      <c r="Z36" s="44">
        <v>4.93</v>
      </c>
      <c r="AA36" s="44">
        <v>4.82</v>
      </c>
      <c r="AB36" s="44">
        <v>4.72</v>
      </c>
      <c r="AC36" s="44">
        <v>4.62</v>
      </c>
      <c r="AD36" s="44">
        <v>4.54</v>
      </c>
      <c r="AE36" s="44">
        <v>4.46</v>
      </c>
      <c r="AF36" s="44">
        <v>4.38</v>
      </c>
      <c r="AG36" s="44">
        <v>4.32</v>
      </c>
      <c r="AH36" s="44">
        <v>4.25</v>
      </c>
      <c r="AI36" s="44">
        <v>4.2</v>
      </c>
      <c r="AJ36" s="44">
        <v>4.1500000000000004</v>
      </c>
      <c r="AK36" s="44">
        <v>4.0999999999999996</v>
      </c>
      <c r="AL36" s="44">
        <v>4.05</v>
      </c>
      <c r="AM36" s="44">
        <v>4.01</v>
      </c>
      <c r="AN36" s="44">
        <v>3.97</v>
      </c>
      <c r="AO36" s="44">
        <v>3.94</v>
      </c>
      <c r="AP36" s="44">
        <v>3.9</v>
      </c>
      <c r="AQ36" s="44">
        <v>3.87</v>
      </c>
      <c r="AR36" s="44">
        <v>3.85</v>
      </c>
      <c r="AS36" s="44"/>
      <c r="AT36" s="44"/>
      <c r="AU36" s="44"/>
      <c r="AV36" s="44"/>
      <c r="AW36" s="44"/>
      <c r="AX36" s="44"/>
      <c r="AY36" s="44"/>
      <c r="AZ36" s="44"/>
      <c r="BA36" s="44"/>
    </row>
    <row r="37" spans="1:53" x14ac:dyDescent="0.2">
      <c r="A37" s="43">
        <v>26</v>
      </c>
      <c r="B37" s="44">
        <v>82.6</v>
      </c>
      <c r="C37" s="44">
        <v>42.06</v>
      </c>
      <c r="D37" s="44">
        <v>28.56</v>
      </c>
      <c r="E37" s="44">
        <v>21.81</v>
      </c>
      <c r="F37" s="44">
        <v>17.77</v>
      </c>
      <c r="G37" s="44">
        <v>15.08</v>
      </c>
      <c r="H37" s="44">
        <v>13.16</v>
      </c>
      <c r="I37" s="44">
        <v>11.72</v>
      </c>
      <c r="J37" s="44">
        <v>10.6</v>
      </c>
      <c r="K37" s="44">
        <v>9.7100000000000009</v>
      </c>
      <c r="L37" s="44">
        <v>8.98</v>
      </c>
      <c r="M37" s="44">
        <v>8.3800000000000008</v>
      </c>
      <c r="N37" s="44">
        <v>7.87</v>
      </c>
      <c r="O37" s="44">
        <v>7.44</v>
      </c>
      <c r="P37" s="44">
        <v>7.06</v>
      </c>
      <c r="Q37" s="44">
        <v>6.73</v>
      </c>
      <c r="R37" s="44">
        <v>6.45</v>
      </c>
      <c r="S37" s="44">
        <v>6.19</v>
      </c>
      <c r="T37" s="44">
        <v>5.96</v>
      </c>
      <c r="U37" s="44">
        <v>5.76</v>
      </c>
      <c r="V37" s="44">
        <v>5.58</v>
      </c>
      <c r="W37" s="44">
        <v>5.41</v>
      </c>
      <c r="X37" s="44">
        <v>5.27</v>
      </c>
      <c r="Y37" s="44">
        <v>5.13</v>
      </c>
      <c r="Z37" s="44">
        <v>5.01</v>
      </c>
      <c r="AA37" s="44">
        <v>4.8899999999999997</v>
      </c>
      <c r="AB37" s="44">
        <v>4.79</v>
      </c>
      <c r="AC37" s="44">
        <v>4.7</v>
      </c>
      <c r="AD37" s="44">
        <v>4.6100000000000003</v>
      </c>
      <c r="AE37" s="44">
        <v>4.53</v>
      </c>
      <c r="AF37" s="44">
        <v>4.45</v>
      </c>
      <c r="AG37" s="44">
        <v>4.3899999999999997</v>
      </c>
      <c r="AH37" s="44">
        <v>4.32</v>
      </c>
      <c r="AI37" s="44">
        <v>4.2699999999999996</v>
      </c>
      <c r="AJ37" s="44">
        <v>4.22</v>
      </c>
      <c r="AK37" s="44">
        <v>4.17</v>
      </c>
      <c r="AL37" s="44">
        <v>4.12</v>
      </c>
      <c r="AM37" s="44">
        <v>4.08</v>
      </c>
      <c r="AN37" s="44">
        <v>4.04</v>
      </c>
      <c r="AO37" s="44">
        <v>4.01</v>
      </c>
      <c r="AP37" s="44">
        <v>3.97</v>
      </c>
      <c r="AQ37" s="44">
        <v>3.94</v>
      </c>
      <c r="AR37" s="44"/>
      <c r="AS37" s="44"/>
      <c r="AT37" s="44"/>
      <c r="AU37" s="44"/>
      <c r="AV37" s="44"/>
      <c r="AW37" s="44"/>
      <c r="AX37" s="44"/>
      <c r="AY37" s="44"/>
      <c r="AZ37" s="44"/>
      <c r="BA37" s="44"/>
    </row>
    <row r="38" spans="1:53" x14ac:dyDescent="0.2">
      <c r="A38" s="43">
        <v>27</v>
      </c>
      <c r="B38" s="44">
        <v>83.76</v>
      </c>
      <c r="C38" s="44">
        <v>42.66</v>
      </c>
      <c r="D38" s="44">
        <v>28.96</v>
      </c>
      <c r="E38" s="44">
        <v>22.12</v>
      </c>
      <c r="F38" s="44">
        <v>18.02</v>
      </c>
      <c r="G38" s="44">
        <v>15.29</v>
      </c>
      <c r="H38" s="44">
        <v>13.34</v>
      </c>
      <c r="I38" s="44">
        <v>11.88</v>
      </c>
      <c r="J38" s="44">
        <v>10.75</v>
      </c>
      <c r="K38" s="44">
        <v>9.85</v>
      </c>
      <c r="L38" s="44">
        <v>9.11</v>
      </c>
      <c r="M38" s="44">
        <v>8.5</v>
      </c>
      <c r="N38" s="44">
        <v>7.98</v>
      </c>
      <c r="O38" s="44">
        <v>7.54</v>
      </c>
      <c r="P38" s="44">
        <v>7.16</v>
      </c>
      <c r="Q38" s="44">
        <v>6.83</v>
      </c>
      <c r="R38" s="44">
        <v>6.54</v>
      </c>
      <c r="S38" s="44">
        <v>6.28</v>
      </c>
      <c r="T38" s="44">
        <v>6.05</v>
      </c>
      <c r="U38" s="44">
        <v>5.85</v>
      </c>
      <c r="V38" s="44">
        <v>5.66</v>
      </c>
      <c r="W38" s="44">
        <v>5.5</v>
      </c>
      <c r="X38" s="44">
        <v>5.34</v>
      </c>
      <c r="Y38" s="44">
        <v>5.21</v>
      </c>
      <c r="Z38" s="44">
        <v>5.08</v>
      </c>
      <c r="AA38" s="44">
        <v>4.97</v>
      </c>
      <c r="AB38" s="44">
        <v>4.8600000000000003</v>
      </c>
      <c r="AC38" s="44">
        <v>4.7699999999999996</v>
      </c>
      <c r="AD38" s="44">
        <v>4.68</v>
      </c>
      <c r="AE38" s="44">
        <v>4.5999999999999996</v>
      </c>
      <c r="AF38" s="44">
        <v>4.53</v>
      </c>
      <c r="AG38" s="44">
        <v>4.46</v>
      </c>
      <c r="AH38" s="44">
        <v>4.4000000000000004</v>
      </c>
      <c r="AI38" s="44">
        <v>4.34</v>
      </c>
      <c r="AJ38" s="44">
        <v>4.29</v>
      </c>
      <c r="AK38" s="44">
        <v>4.24</v>
      </c>
      <c r="AL38" s="44">
        <v>4.1900000000000004</v>
      </c>
      <c r="AM38" s="44">
        <v>4.1500000000000004</v>
      </c>
      <c r="AN38" s="44">
        <v>4.1100000000000003</v>
      </c>
      <c r="AO38" s="44">
        <v>4.08</v>
      </c>
      <c r="AP38" s="44">
        <v>4.05</v>
      </c>
      <c r="AQ38" s="44"/>
      <c r="AR38" s="44"/>
      <c r="AS38" s="44"/>
      <c r="AT38" s="44"/>
      <c r="AU38" s="44"/>
      <c r="AV38" s="44"/>
      <c r="AW38" s="44"/>
      <c r="AX38" s="44"/>
      <c r="AY38" s="44"/>
      <c r="AZ38" s="44"/>
      <c r="BA38" s="44"/>
    </row>
    <row r="39" spans="1:53" x14ac:dyDescent="0.2">
      <c r="A39" s="43">
        <v>28</v>
      </c>
      <c r="B39" s="44">
        <v>84.92</v>
      </c>
      <c r="C39" s="44">
        <v>43.25</v>
      </c>
      <c r="D39" s="44">
        <v>29.37</v>
      </c>
      <c r="E39" s="44">
        <v>22.43</v>
      </c>
      <c r="F39" s="44">
        <v>18.27</v>
      </c>
      <c r="G39" s="44">
        <v>15.5</v>
      </c>
      <c r="H39" s="44">
        <v>13.53</v>
      </c>
      <c r="I39" s="44">
        <v>12.05</v>
      </c>
      <c r="J39" s="44">
        <v>10.91</v>
      </c>
      <c r="K39" s="44">
        <v>9.99</v>
      </c>
      <c r="L39" s="44">
        <v>9.24</v>
      </c>
      <c r="M39" s="44">
        <v>8.6199999999999992</v>
      </c>
      <c r="N39" s="44">
        <v>8.1</v>
      </c>
      <c r="O39" s="44">
        <v>7.65</v>
      </c>
      <c r="P39" s="44">
        <v>7.27</v>
      </c>
      <c r="Q39" s="44">
        <v>6.93</v>
      </c>
      <c r="R39" s="44">
        <v>6.63</v>
      </c>
      <c r="S39" s="44">
        <v>6.37</v>
      </c>
      <c r="T39" s="44">
        <v>6.14</v>
      </c>
      <c r="U39" s="44">
        <v>5.93</v>
      </c>
      <c r="V39" s="44">
        <v>5.75</v>
      </c>
      <c r="W39" s="44">
        <v>5.58</v>
      </c>
      <c r="X39" s="44">
        <v>5.42</v>
      </c>
      <c r="Y39" s="44">
        <v>5.29</v>
      </c>
      <c r="Z39" s="44">
        <v>5.16</v>
      </c>
      <c r="AA39" s="44">
        <v>5.04</v>
      </c>
      <c r="AB39" s="44">
        <v>4.9400000000000004</v>
      </c>
      <c r="AC39" s="44">
        <v>4.84</v>
      </c>
      <c r="AD39" s="44">
        <v>4.76</v>
      </c>
      <c r="AE39" s="44">
        <v>4.68</v>
      </c>
      <c r="AF39" s="44">
        <v>4.5999999999999996</v>
      </c>
      <c r="AG39" s="44">
        <v>4.53</v>
      </c>
      <c r="AH39" s="44">
        <v>4.47</v>
      </c>
      <c r="AI39" s="44">
        <v>4.42</v>
      </c>
      <c r="AJ39" s="44">
        <v>4.3600000000000003</v>
      </c>
      <c r="AK39" s="44">
        <v>4.3099999999999996</v>
      </c>
      <c r="AL39" s="44">
        <v>4.2699999999999996</v>
      </c>
      <c r="AM39" s="44">
        <v>4.2300000000000004</v>
      </c>
      <c r="AN39" s="44">
        <v>4.1900000000000004</v>
      </c>
      <c r="AO39" s="44">
        <v>4.1500000000000004</v>
      </c>
      <c r="AP39" s="44"/>
      <c r="AQ39" s="44"/>
      <c r="AR39" s="44"/>
      <c r="AS39" s="44"/>
      <c r="AT39" s="44"/>
      <c r="AU39" s="44"/>
      <c r="AV39" s="44"/>
      <c r="AW39" s="44"/>
      <c r="AX39" s="44"/>
      <c r="AY39" s="44"/>
      <c r="AZ39" s="44"/>
      <c r="BA39" s="44"/>
    </row>
    <row r="40" spans="1:53" x14ac:dyDescent="0.2">
      <c r="A40" s="43">
        <v>29</v>
      </c>
      <c r="B40" s="44">
        <v>86.11</v>
      </c>
      <c r="C40" s="44">
        <v>43.86</v>
      </c>
      <c r="D40" s="44">
        <v>29.78</v>
      </c>
      <c r="E40" s="44">
        <v>22.75</v>
      </c>
      <c r="F40" s="44">
        <v>18.53</v>
      </c>
      <c r="G40" s="44">
        <v>15.72</v>
      </c>
      <c r="H40" s="44">
        <v>13.72</v>
      </c>
      <c r="I40" s="44">
        <v>12.22</v>
      </c>
      <c r="J40" s="44">
        <v>11.06</v>
      </c>
      <c r="K40" s="44">
        <v>10.130000000000001</v>
      </c>
      <c r="L40" s="44">
        <v>9.3800000000000008</v>
      </c>
      <c r="M40" s="44">
        <v>8.75</v>
      </c>
      <c r="N40" s="44">
        <v>8.2200000000000006</v>
      </c>
      <c r="O40" s="44">
        <v>7.76</v>
      </c>
      <c r="P40" s="44">
        <v>7.37</v>
      </c>
      <c r="Q40" s="44">
        <v>7.03</v>
      </c>
      <c r="R40" s="44">
        <v>6.73</v>
      </c>
      <c r="S40" s="44">
        <v>6.47</v>
      </c>
      <c r="T40" s="44">
        <v>6.23</v>
      </c>
      <c r="U40" s="44">
        <v>6.02</v>
      </c>
      <c r="V40" s="44">
        <v>5.83</v>
      </c>
      <c r="W40" s="44">
        <v>5.66</v>
      </c>
      <c r="X40" s="44">
        <v>5.51</v>
      </c>
      <c r="Y40" s="44">
        <v>5.37</v>
      </c>
      <c r="Z40" s="44">
        <v>5.24</v>
      </c>
      <c r="AA40" s="44">
        <v>5.12</v>
      </c>
      <c r="AB40" s="44">
        <v>5.0199999999999996</v>
      </c>
      <c r="AC40" s="44">
        <v>4.92</v>
      </c>
      <c r="AD40" s="44">
        <v>4.83</v>
      </c>
      <c r="AE40" s="44">
        <v>4.75</v>
      </c>
      <c r="AF40" s="44">
        <v>4.68</v>
      </c>
      <c r="AG40" s="44">
        <v>4.6100000000000003</v>
      </c>
      <c r="AH40" s="44">
        <v>4.55</v>
      </c>
      <c r="AI40" s="44">
        <v>4.49</v>
      </c>
      <c r="AJ40" s="44">
        <v>4.4400000000000004</v>
      </c>
      <c r="AK40" s="44">
        <v>4.3899999999999997</v>
      </c>
      <c r="AL40" s="44">
        <v>4.3499999999999996</v>
      </c>
      <c r="AM40" s="44">
        <v>4.3</v>
      </c>
      <c r="AN40" s="44">
        <v>4.26</v>
      </c>
      <c r="AO40" s="44"/>
      <c r="AP40" s="44"/>
      <c r="AQ40" s="44"/>
      <c r="AR40" s="44"/>
      <c r="AS40" s="44"/>
      <c r="AT40" s="44"/>
      <c r="AU40" s="44"/>
      <c r="AV40" s="44"/>
      <c r="AW40" s="44"/>
      <c r="AX40" s="44"/>
      <c r="AY40" s="44"/>
      <c r="AZ40" s="44"/>
      <c r="BA40" s="44"/>
    </row>
    <row r="41" spans="1:53" x14ac:dyDescent="0.2">
      <c r="A41" s="43">
        <v>30</v>
      </c>
      <c r="B41" s="44">
        <v>87.31</v>
      </c>
      <c r="C41" s="44">
        <v>44.47</v>
      </c>
      <c r="D41" s="44">
        <v>30.2</v>
      </c>
      <c r="E41" s="44">
        <v>23.07</v>
      </c>
      <c r="F41" s="44">
        <v>18.79</v>
      </c>
      <c r="G41" s="44">
        <v>15.95</v>
      </c>
      <c r="H41" s="44">
        <v>13.92</v>
      </c>
      <c r="I41" s="44">
        <v>12.4</v>
      </c>
      <c r="J41" s="44">
        <v>11.22</v>
      </c>
      <c r="K41" s="44">
        <v>10.28</v>
      </c>
      <c r="L41" s="44">
        <v>9.51</v>
      </c>
      <c r="M41" s="44">
        <v>8.8699999999999992</v>
      </c>
      <c r="N41" s="44">
        <v>8.33</v>
      </c>
      <c r="O41" s="44">
        <v>7.87</v>
      </c>
      <c r="P41" s="44">
        <v>7.48</v>
      </c>
      <c r="Q41" s="44">
        <v>7.13</v>
      </c>
      <c r="R41" s="44">
        <v>6.83</v>
      </c>
      <c r="S41" s="44">
        <v>6.56</v>
      </c>
      <c r="T41" s="44">
        <v>6.32</v>
      </c>
      <c r="U41" s="44">
        <v>6.11</v>
      </c>
      <c r="V41" s="44">
        <v>5.92</v>
      </c>
      <c r="W41" s="44">
        <v>5.75</v>
      </c>
      <c r="X41" s="44">
        <v>5.59</v>
      </c>
      <c r="Y41" s="44">
        <v>5.45</v>
      </c>
      <c r="Z41" s="44">
        <v>5.32</v>
      </c>
      <c r="AA41" s="44">
        <v>5.21</v>
      </c>
      <c r="AB41" s="44">
        <v>5.0999999999999996</v>
      </c>
      <c r="AC41" s="44">
        <v>5</v>
      </c>
      <c r="AD41" s="44">
        <v>4.91</v>
      </c>
      <c r="AE41" s="44">
        <v>4.83</v>
      </c>
      <c r="AF41" s="44">
        <v>4.76</v>
      </c>
      <c r="AG41" s="44">
        <v>4.6900000000000004</v>
      </c>
      <c r="AH41" s="44">
        <v>4.63</v>
      </c>
      <c r="AI41" s="44">
        <v>4.57</v>
      </c>
      <c r="AJ41" s="44">
        <v>4.5199999999999996</v>
      </c>
      <c r="AK41" s="44">
        <v>4.47</v>
      </c>
      <c r="AL41" s="44">
        <v>4.43</v>
      </c>
      <c r="AM41" s="44">
        <v>4.38</v>
      </c>
      <c r="AN41" s="44"/>
      <c r="AO41" s="44"/>
      <c r="AP41" s="44"/>
      <c r="AQ41" s="44"/>
      <c r="AR41" s="44"/>
      <c r="AS41" s="44"/>
      <c r="AT41" s="44"/>
      <c r="AU41" s="44"/>
      <c r="AV41" s="44"/>
      <c r="AW41" s="44"/>
      <c r="AX41" s="44"/>
      <c r="AY41" s="44"/>
      <c r="AZ41" s="44"/>
      <c r="BA41" s="44"/>
    </row>
    <row r="42" spans="1:53" x14ac:dyDescent="0.2">
      <c r="A42" s="43">
        <v>31</v>
      </c>
      <c r="B42" s="44">
        <v>88.52</v>
      </c>
      <c r="C42" s="44">
        <v>45.09</v>
      </c>
      <c r="D42" s="44">
        <v>30.62</v>
      </c>
      <c r="E42" s="44">
        <v>23.39</v>
      </c>
      <c r="F42" s="44">
        <v>19.059999999999999</v>
      </c>
      <c r="G42" s="44">
        <v>16.170000000000002</v>
      </c>
      <c r="H42" s="44">
        <v>14.11</v>
      </c>
      <c r="I42" s="44">
        <v>12.57</v>
      </c>
      <c r="J42" s="44">
        <v>11.38</v>
      </c>
      <c r="K42" s="44">
        <v>10.42</v>
      </c>
      <c r="L42" s="44">
        <v>9.65</v>
      </c>
      <c r="M42" s="44">
        <v>9</v>
      </c>
      <c r="N42" s="44">
        <v>8.4499999999999993</v>
      </c>
      <c r="O42" s="44">
        <v>7.99</v>
      </c>
      <c r="P42" s="44">
        <v>7.59</v>
      </c>
      <c r="Q42" s="44">
        <v>7.24</v>
      </c>
      <c r="R42" s="44">
        <v>6.93</v>
      </c>
      <c r="S42" s="44">
        <v>6.66</v>
      </c>
      <c r="T42" s="44">
        <v>6.42</v>
      </c>
      <c r="U42" s="44">
        <v>6.2</v>
      </c>
      <c r="V42" s="44">
        <v>6.01</v>
      </c>
      <c r="W42" s="44">
        <v>5.83</v>
      </c>
      <c r="X42" s="44">
        <v>5.68</v>
      </c>
      <c r="Y42" s="44">
        <v>5.54</v>
      </c>
      <c r="Z42" s="44">
        <v>5.41</v>
      </c>
      <c r="AA42" s="44">
        <v>5.29</v>
      </c>
      <c r="AB42" s="44">
        <v>5.18</v>
      </c>
      <c r="AC42" s="44">
        <v>5.09</v>
      </c>
      <c r="AD42" s="44">
        <v>5</v>
      </c>
      <c r="AE42" s="44">
        <v>4.92</v>
      </c>
      <c r="AF42" s="44">
        <v>4.84</v>
      </c>
      <c r="AG42" s="44">
        <v>4.78</v>
      </c>
      <c r="AH42" s="44">
        <v>4.71</v>
      </c>
      <c r="AI42" s="44">
        <v>4.66</v>
      </c>
      <c r="AJ42" s="44">
        <v>4.5999999999999996</v>
      </c>
      <c r="AK42" s="44">
        <v>4.55</v>
      </c>
      <c r="AL42" s="44">
        <v>4.51</v>
      </c>
      <c r="AM42" s="44"/>
      <c r="AN42" s="44"/>
      <c r="AO42" s="44"/>
      <c r="AP42" s="44"/>
      <c r="AQ42" s="44"/>
      <c r="AR42" s="44"/>
      <c r="AS42" s="44"/>
      <c r="AT42" s="44"/>
      <c r="AU42" s="44"/>
      <c r="AV42" s="44"/>
      <c r="AW42" s="44"/>
      <c r="AX42" s="44"/>
      <c r="AY42" s="44"/>
      <c r="AZ42" s="44"/>
      <c r="BA42" s="44"/>
    </row>
    <row r="43" spans="1:53" x14ac:dyDescent="0.2">
      <c r="A43" s="43">
        <v>32</v>
      </c>
      <c r="B43" s="44">
        <v>89.74</v>
      </c>
      <c r="C43" s="44">
        <v>45.71</v>
      </c>
      <c r="D43" s="44">
        <v>31.04</v>
      </c>
      <c r="E43" s="44">
        <v>23.71</v>
      </c>
      <c r="F43" s="44">
        <v>19.32</v>
      </c>
      <c r="G43" s="44">
        <v>16.399999999999999</v>
      </c>
      <c r="H43" s="44">
        <v>14.31</v>
      </c>
      <c r="I43" s="44">
        <v>12.75</v>
      </c>
      <c r="J43" s="44">
        <v>11.54</v>
      </c>
      <c r="K43" s="44">
        <v>10.57</v>
      </c>
      <c r="L43" s="44">
        <v>9.7799999999999994</v>
      </c>
      <c r="M43" s="44">
        <v>9.1300000000000008</v>
      </c>
      <c r="N43" s="44">
        <v>8.58</v>
      </c>
      <c r="O43" s="44">
        <v>8.1</v>
      </c>
      <c r="P43" s="44">
        <v>7.7</v>
      </c>
      <c r="Q43" s="44">
        <v>7.34</v>
      </c>
      <c r="R43" s="44">
        <v>7.03</v>
      </c>
      <c r="S43" s="44">
        <v>6.76</v>
      </c>
      <c r="T43" s="44">
        <v>6.51</v>
      </c>
      <c r="U43" s="44">
        <v>6.3</v>
      </c>
      <c r="V43" s="44">
        <v>6.1</v>
      </c>
      <c r="W43" s="44">
        <v>5.92</v>
      </c>
      <c r="X43" s="44">
        <v>5.77</v>
      </c>
      <c r="Y43" s="44">
        <v>5.62</v>
      </c>
      <c r="Z43" s="44">
        <v>5.49</v>
      </c>
      <c r="AA43" s="44">
        <v>5.38</v>
      </c>
      <c r="AB43" s="44">
        <v>5.27</v>
      </c>
      <c r="AC43" s="44">
        <v>5.17</v>
      </c>
      <c r="AD43" s="44">
        <v>5.08</v>
      </c>
      <c r="AE43" s="44">
        <v>5</v>
      </c>
      <c r="AF43" s="44">
        <v>4.93</v>
      </c>
      <c r="AG43" s="44">
        <v>4.8600000000000003</v>
      </c>
      <c r="AH43" s="44">
        <v>4.8</v>
      </c>
      <c r="AI43" s="44">
        <v>4.74</v>
      </c>
      <c r="AJ43" s="44">
        <v>4.6900000000000004</v>
      </c>
      <c r="AK43" s="44">
        <v>4.6399999999999997</v>
      </c>
      <c r="AL43" s="44"/>
      <c r="AM43" s="44"/>
      <c r="AN43" s="44"/>
      <c r="AO43" s="44"/>
      <c r="AP43" s="44"/>
      <c r="AQ43" s="44"/>
      <c r="AR43" s="44"/>
      <c r="AS43" s="44"/>
      <c r="AT43" s="44"/>
      <c r="AU43" s="44"/>
      <c r="AV43" s="44"/>
      <c r="AW43" s="44"/>
      <c r="AX43" s="44"/>
      <c r="AY43" s="44"/>
      <c r="AZ43" s="44"/>
      <c r="BA43" s="44"/>
    </row>
    <row r="44" spans="1:53" x14ac:dyDescent="0.2">
      <c r="A44" s="43">
        <v>33</v>
      </c>
      <c r="B44" s="44">
        <v>90.97</v>
      </c>
      <c r="C44" s="44">
        <v>46.34</v>
      </c>
      <c r="D44" s="44">
        <v>31.47</v>
      </c>
      <c r="E44" s="44">
        <v>24.04</v>
      </c>
      <c r="F44" s="44">
        <v>19.59</v>
      </c>
      <c r="G44" s="44">
        <v>16.62</v>
      </c>
      <c r="H44" s="44">
        <v>14.51</v>
      </c>
      <c r="I44" s="44">
        <v>12.93</v>
      </c>
      <c r="J44" s="44">
        <v>11.7</v>
      </c>
      <c r="K44" s="44">
        <v>10.72</v>
      </c>
      <c r="L44" s="44">
        <v>9.92</v>
      </c>
      <c r="M44" s="44">
        <v>9.26</v>
      </c>
      <c r="N44" s="44">
        <v>8.6999999999999993</v>
      </c>
      <c r="O44" s="44">
        <v>8.2200000000000006</v>
      </c>
      <c r="P44" s="44">
        <v>7.81</v>
      </c>
      <c r="Q44" s="44">
        <v>7.45</v>
      </c>
      <c r="R44" s="44">
        <v>7.13</v>
      </c>
      <c r="S44" s="44">
        <v>6.86</v>
      </c>
      <c r="T44" s="44">
        <v>6.61</v>
      </c>
      <c r="U44" s="44">
        <v>6.39</v>
      </c>
      <c r="V44" s="44">
        <v>6.19</v>
      </c>
      <c r="W44" s="44">
        <v>6.02</v>
      </c>
      <c r="X44" s="44">
        <v>5.86</v>
      </c>
      <c r="Y44" s="44">
        <v>5.71</v>
      </c>
      <c r="Z44" s="44">
        <v>5.58</v>
      </c>
      <c r="AA44" s="44">
        <v>5.47</v>
      </c>
      <c r="AB44" s="44">
        <v>5.36</v>
      </c>
      <c r="AC44" s="44">
        <v>5.26</v>
      </c>
      <c r="AD44" s="44">
        <v>5.17</v>
      </c>
      <c r="AE44" s="44">
        <v>5.09</v>
      </c>
      <c r="AF44" s="44">
        <v>5.0199999999999996</v>
      </c>
      <c r="AG44" s="44">
        <v>4.95</v>
      </c>
      <c r="AH44" s="44">
        <v>4.8899999999999997</v>
      </c>
      <c r="AI44" s="44">
        <v>4.83</v>
      </c>
      <c r="AJ44" s="44">
        <v>4.7699999999999996</v>
      </c>
      <c r="AK44" s="44"/>
      <c r="AL44" s="44"/>
      <c r="AM44" s="44"/>
      <c r="AN44" s="44"/>
      <c r="AO44" s="44"/>
      <c r="AP44" s="44"/>
      <c r="AQ44" s="44"/>
      <c r="AR44" s="44"/>
      <c r="AS44" s="44"/>
      <c r="AT44" s="44"/>
      <c r="AU44" s="44"/>
      <c r="AV44" s="44"/>
      <c r="AW44" s="44"/>
      <c r="AX44" s="44"/>
      <c r="AY44" s="44"/>
      <c r="AZ44" s="44"/>
      <c r="BA44" s="44"/>
    </row>
    <row r="45" spans="1:53" x14ac:dyDescent="0.2">
      <c r="A45" s="43">
        <v>34</v>
      </c>
      <c r="B45" s="44">
        <v>92.21</v>
      </c>
      <c r="C45" s="44">
        <v>46.97</v>
      </c>
      <c r="D45" s="44">
        <v>31.9</v>
      </c>
      <c r="E45" s="44">
        <v>24.37</v>
      </c>
      <c r="F45" s="44">
        <v>19.86</v>
      </c>
      <c r="G45" s="44">
        <v>16.850000000000001</v>
      </c>
      <c r="H45" s="44">
        <v>14.71</v>
      </c>
      <c r="I45" s="44">
        <v>13.11</v>
      </c>
      <c r="J45" s="44">
        <v>11.86</v>
      </c>
      <c r="K45" s="44">
        <v>10.87</v>
      </c>
      <c r="L45" s="44">
        <v>10.06</v>
      </c>
      <c r="M45" s="44">
        <v>9.39</v>
      </c>
      <c r="N45" s="44">
        <v>8.82</v>
      </c>
      <c r="O45" s="44">
        <v>8.34</v>
      </c>
      <c r="P45" s="44">
        <v>7.92</v>
      </c>
      <c r="Q45" s="44">
        <v>7.56</v>
      </c>
      <c r="R45" s="44">
        <v>7.24</v>
      </c>
      <c r="S45" s="44">
        <v>6.96</v>
      </c>
      <c r="T45" s="44">
        <v>6.71</v>
      </c>
      <c r="U45" s="44">
        <v>6.49</v>
      </c>
      <c r="V45" s="44">
        <v>6.29</v>
      </c>
      <c r="W45" s="44">
        <v>6.11</v>
      </c>
      <c r="X45" s="44">
        <v>5.95</v>
      </c>
      <c r="Y45" s="44">
        <v>5.81</v>
      </c>
      <c r="Z45" s="44">
        <v>5.68</v>
      </c>
      <c r="AA45" s="44">
        <v>5.56</v>
      </c>
      <c r="AB45" s="44">
        <v>5.45</v>
      </c>
      <c r="AC45" s="44">
        <v>5.36</v>
      </c>
      <c r="AD45" s="44">
        <v>5.27</v>
      </c>
      <c r="AE45" s="44">
        <v>5.19</v>
      </c>
      <c r="AF45" s="44">
        <v>5.1100000000000003</v>
      </c>
      <c r="AG45" s="44">
        <v>5.04</v>
      </c>
      <c r="AH45" s="44">
        <v>4.9800000000000004</v>
      </c>
      <c r="AI45" s="44">
        <v>4.92</v>
      </c>
      <c r="AJ45" s="44"/>
      <c r="AK45" s="44"/>
      <c r="AL45" s="44"/>
      <c r="AM45" s="44"/>
      <c r="AN45" s="44"/>
      <c r="AO45" s="44"/>
      <c r="AP45" s="44"/>
      <c r="AQ45" s="44"/>
      <c r="AR45" s="44"/>
      <c r="AS45" s="44"/>
      <c r="AT45" s="44"/>
      <c r="AU45" s="44"/>
      <c r="AV45" s="44"/>
      <c r="AW45" s="44"/>
      <c r="AX45" s="44"/>
      <c r="AY45" s="44"/>
      <c r="AZ45" s="44"/>
      <c r="BA45" s="44"/>
    </row>
    <row r="46" spans="1:53" x14ac:dyDescent="0.2">
      <c r="A46" s="43">
        <v>35</v>
      </c>
      <c r="B46" s="44">
        <v>93.46</v>
      </c>
      <c r="C46" s="44">
        <v>47.61</v>
      </c>
      <c r="D46" s="44">
        <v>32.340000000000003</v>
      </c>
      <c r="E46" s="44">
        <v>24.71</v>
      </c>
      <c r="F46" s="44">
        <v>20.13</v>
      </c>
      <c r="G46" s="44">
        <v>17.09</v>
      </c>
      <c r="H46" s="44">
        <v>14.92</v>
      </c>
      <c r="I46" s="44">
        <v>13.29</v>
      </c>
      <c r="J46" s="44">
        <v>12.03</v>
      </c>
      <c r="K46" s="44">
        <v>11.02</v>
      </c>
      <c r="L46" s="44">
        <v>10.199999999999999</v>
      </c>
      <c r="M46" s="44">
        <v>9.52</v>
      </c>
      <c r="N46" s="44">
        <v>8.9499999999999993</v>
      </c>
      <c r="O46" s="44">
        <v>8.4600000000000009</v>
      </c>
      <c r="P46" s="44">
        <v>8.0399999999999991</v>
      </c>
      <c r="Q46" s="44">
        <v>7.67</v>
      </c>
      <c r="R46" s="44">
        <v>7.35</v>
      </c>
      <c r="S46" s="44">
        <v>7.06</v>
      </c>
      <c r="T46" s="44">
        <v>6.81</v>
      </c>
      <c r="U46" s="44">
        <v>6.59</v>
      </c>
      <c r="V46" s="44">
        <v>6.39</v>
      </c>
      <c r="W46" s="44">
        <v>6.21</v>
      </c>
      <c r="X46" s="44">
        <v>6.05</v>
      </c>
      <c r="Y46" s="44">
        <v>5.91</v>
      </c>
      <c r="Z46" s="44">
        <v>5.78</v>
      </c>
      <c r="AA46" s="44">
        <v>5.66</v>
      </c>
      <c r="AB46" s="44">
        <v>5.55</v>
      </c>
      <c r="AC46" s="44">
        <v>5.45</v>
      </c>
      <c r="AD46" s="44">
        <v>5.36</v>
      </c>
      <c r="AE46" s="44">
        <v>5.28</v>
      </c>
      <c r="AF46" s="44">
        <v>5.21</v>
      </c>
      <c r="AG46" s="44">
        <v>5.14</v>
      </c>
      <c r="AH46" s="44">
        <v>5.07</v>
      </c>
      <c r="AI46" s="44"/>
      <c r="AJ46" s="44"/>
      <c r="AK46" s="44"/>
      <c r="AL46" s="44"/>
      <c r="AM46" s="44"/>
      <c r="AN46" s="44"/>
      <c r="AO46" s="44"/>
      <c r="AP46" s="44"/>
      <c r="AQ46" s="44"/>
      <c r="AR46" s="44"/>
      <c r="AS46" s="44"/>
      <c r="AT46" s="44"/>
      <c r="AU46" s="44"/>
      <c r="AV46" s="44"/>
      <c r="AW46" s="44"/>
      <c r="AX46" s="44"/>
      <c r="AY46" s="44"/>
      <c r="AZ46" s="44"/>
      <c r="BA46" s="44"/>
    </row>
    <row r="47" spans="1:53" x14ac:dyDescent="0.2">
      <c r="A47" s="43">
        <v>36</v>
      </c>
      <c r="B47" s="44">
        <v>94.73</v>
      </c>
      <c r="C47" s="44">
        <v>48.26</v>
      </c>
      <c r="D47" s="44">
        <v>32.78</v>
      </c>
      <c r="E47" s="44">
        <v>25.05</v>
      </c>
      <c r="F47" s="44">
        <v>20.41</v>
      </c>
      <c r="G47" s="44">
        <v>17.32</v>
      </c>
      <c r="H47" s="44">
        <v>15.12</v>
      </c>
      <c r="I47" s="44">
        <v>13.48</v>
      </c>
      <c r="J47" s="44">
        <v>12.2</v>
      </c>
      <c r="K47" s="44">
        <v>11.18</v>
      </c>
      <c r="L47" s="44">
        <v>10.35</v>
      </c>
      <c r="M47" s="44">
        <v>9.66</v>
      </c>
      <c r="N47" s="44">
        <v>9.08</v>
      </c>
      <c r="O47" s="44">
        <v>8.58</v>
      </c>
      <c r="P47" s="44">
        <v>8.15</v>
      </c>
      <c r="Q47" s="44">
        <v>7.78</v>
      </c>
      <c r="R47" s="44">
        <v>7.46</v>
      </c>
      <c r="S47" s="44">
        <v>7.17</v>
      </c>
      <c r="T47" s="44">
        <v>6.92</v>
      </c>
      <c r="U47" s="44">
        <v>6.69</v>
      </c>
      <c r="V47" s="44">
        <v>6.49</v>
      </c>
      <c r="W47" s="44">
        <v>6.31</v>
      </c>
      <c r="X47" s="44">
        <v>6.15</v>
      </c>
      <c r="Y47" s="44">
        <v>6.01</v>
      </c>
      <c r="Z47" s="44">
        <v>5.88</v>
      </c>
      <c r="AA47" s="44">
        <v>5.76</v>
      </c>
      <c r="AB47" s="44">
        <v>5.65</v>
      </c>
      <c r="AC47" s="44">
        <v>5.55</v>
      </c>
      <c r="AD47" s="44">
        <v>5.47</v>
      </c>
      <c r="AE47" s="44">
        <v>5.38</v>
      </c>
      <c r="AF47" s="44">
        <v>5.31</v>
      </c>
      <c r="AG47" s="44">
        <v>5.23</v>
      </c>
      <c r="AH47" s="44"/>
      <c r="AI47" s="44"/>
      <c r="AJ47" s="44"/>
      <c r="AK47" s="44"/>
      <c r="AL47" s="44"/>
      <c r="AM47" s="44"/>
      <c r="AN47" s="44"/>
      <c r="AO47" s="44"/>
      <c r="AP47" s="44"/>
      <c r="AQ47" s="44"/>
      <c r="AR47" s="44"/>
      <c r="AS47" s="44"/>
      <c r="AT47" s="44"/>
      <c r="AU47" s="44"/>
      <c r="AV47" s="44"/>
      <c r="AW47" s="44"/>
      <c r="AX47" s="44"/>
      <c r="AY47" s="44"/>
      <c r="AZ47" s="44"/>
      <c r="BA47" s="44"/>
    </row>
    <row r="48" spans="1:53" x14ac:dyDescent="0.2">
      <c r="A48" s="43">
        <v>37</v>
      </c>
      <c r="B48" s="44">
        <v>96.02</v>
      </c>
      <c r="C48" s="44">
        <v>48.92</v>
      </c>
      <c r="D48" s="44">
        <v>33.229999999999997</v>
      </c>
      <c r="E48" s="44">
        <v>25.39</v>
      </c>
      <c r="F48" s="44">
        <v>20.69</v>
      </c>
      <c r="G48" s="44">
        <v>17.559999999999999</v>
      </c>
      <c r="H48" s="44">
        <v>15.33</v>
      </c>
      <c r="I48" s="44">
        <v>13.66</v>
      </c>
      <c r="J48" s="44">
        <v>12.37</v>
      </c>
      <c r="K48" s="44">
        <v>11.34</v>
      </c>
      <c r="L48" s="44">
        <v>10.5</v>
      </c>
      <c r="M48" s="44">
        <v>9.8000000000000007</v>
      </c>
      <c r="N48" s="44">
        <v>9.2100000000000009</v>
      </c>
      <c r="O48" s="44">
        <v>8.7100000000000009</v>
      </c>
      <c r="P48" s="44">
        <v>8.2799999999999994</v>
      </c>
      <c r="Q48" s="44">
        <v>7.9</v>
      </c>
      <c r="R48" s="44">
        <v>7.57</v>
      </c>
      <c r="S48" s="44">
        <v>7.29</v>
      </c>
      <c r="T48" s="44">
        <v>7.03</v>
      </c>
      <c r="U48" s="44">
        <v>6.8</v>
      </c>
      <c r="V48" s="44">
        <v>6.6</v>
      </c>
      <c r="W48" s="44">
        <v>6.42</v>
      </c>
      <c r="X48" s="44">
        <v>6.26</v>
      </c>
      <c r="Y48" s="44">
        <v>6.12</v>
      </c>
      <c r="Z48" s="44">
        <v>5.98</v>
      </c>
      <c r="AA48" s="44">
        <v>5.87</v>
      </c>
      <c r="AB48" s="44">
        <v>5.76</v>
      </c>
      <c r="AC48" s="44">
        <v>5.66</v>
      </c>
      <c r="AD48" s="44">
        <v>5.57</v>
      </c>
      <c r="AE48" s="44">
        <v>5.49</v>
      </c>
      <c r="AF48" s="44">
        <v>5.4</v>
      </c>
      <c r="AG48" s="44"/>
      <c r="AH48" s="44"/>
      <c r="AI48" s="44"/>
      <c r="AJ48" s="44"/>
      <c r="AK48" s="44"/>
      <c r="AL48" s="44"/>
      <c r="AM48" s="44"/>
      <c r="AN48" s="44"/>
      <c r="AO48" s="44"/>
      <c r="AP48" s="44"/>
      <c r="AQ48" s="44"/>
      <c r="AR48" s="44"/>
      <c r="AS48" s="44"/>
      <c r="AT48" s="44"/>
      <c r="AU48" s="44"/>
      <c r="AV48" s="44"/>
      <c r="AW48" s="44"/>
      <c r="AX48" s="44"/>
      <c r="AY48" s="44"/>
      <c r="AZ48" s="44"/>
      <c r="BA48" s="44"/>
    </row>
    <row r="49" spans="1:53" x14ac:dyDescent="0.2">
      <c r="A49" s="43">
        <v>38</v>
      </c>
      <c r="B49" s="44">
        <v>97.32</v>
      </c>
      <c r="C49" s="44">
        <v>49.59</v>
      </c>
      <c r="D49" s="44">
        <v>33.68</v>
      </c>
      <c r="E49" s="44">
        <v>25.74</v>
      </c>
      <c r="F49" s="44">
        <v>20.98</v>
      </c>
      <c r="G49" s="44">
        <v>17.809999999999999</v>
      </c>
      <c r="H49" s="44">
        <v>15.55</v>
      </c>
      <c r="I49" s="44">
        <v>13.86</v>
      </c>
      <c r="J49" s="44">
        <v>12.54</v>
      </c>
      <c r="K49" s="44">
        <v>11.5</v>
      </c>
      <c r="L49" s="44">
        <v>10.65</v>
      </c>
      <c r="M49" s="44">
        <v>9.94</v>
      </c>
      <c r="N49" s="44">
        <v>9.34</v>
      </c>
      <c r="O49" s="44">
        <v>8.84</v>
      </c>
      <c r="P49" s="44">
        <v>8.4</v>
      </c>
      <c r="Q49" s="44">
        <v>8.02</v>
      </c>
      <c r="R49" s="44">
        <v>7.69</v>
      </c>
      <c r="S49" s="44">
        <v>7.4</v>
      </c>
      <c r="T49" s="44">
        <v>7.15</v>
      </c>
      <c r="U49" s="44">
        <v>6.92</v>
      </c>
      <c r="V49" s="44">
        <v>6.72</v>
      </c>
      <c r="W49" s="44">
        <v>6.54</v>
      </c>
      <c r="X49" s="44">
        <v>6.37</v>
      </c>
      <c r="Y49" s="44">
        <v>6.23</v>
      </c>
      <c r="Z49" s="44">
        <v>6.1</v>
      </c>
      <c r="AA49" s="44">
        <v>5.98</v>
      </c>
      <c r="AB49" s="44">
        <v>5.87</v>
      </c>
      <c r="AC49" s="44">
        <v>5.77</v>
      </c>
      <c r="AD49" s="44">
        <v>5.68</v>
      </c>
      <c r="AE49" s="44">
        <v>5.59</v>
      </c>
      <c r="AF49" s="44"/>
      <c r="AG49" s="44"/>
      <c r="AH49" s="44"/>
      <c r="AI49" s="44"/>
      <c r="AJ49" s="44"/>
      <c r="AK49" s="44"/>
      <c r="AL49" s="44"/>
      <c r="AM49" s="44"/>
      <c r="AN49" s="44"/>
      <c r="AO49" s="44"/>
      <c r="AP49" s="44"/>
      <c r="AQ49" s="44"/>
      <c r="AR49" s="44"/>
      <c r="AS49" s="44"/>
      <c r="AT49" s="44"/>
      <c r="AU49" s="44"/>
      <c r="AV49" s="44"/>
      <c r="AW49" s="44"/>
      <c r="AX49" s="44"/>
      <c r="AY49" s="44"/>
      <c r="AZ49" s="44"/>
      <c r="BA49" s="44"/>
    </row>
    <row r="50" spans="1:53" x14ac:dyDescent="0.2">
      <c r="A50" s="43">
        <v>39</v>
      </c>
      <c r="B50" s="44">
        <v>98.64</v>
      </c>
      <c r="C50" s="44">
        <v>50.26</v>
      </c>
      <c r="D50" s="44">
        <v>34.14</v>
      </c>
      <c r="E50" s="44">
        <v>26.09</v>
      </c>
      <c r="F50" s="44">
        <v>21.27</v>
      </c>
      <c r="G50" s="44">
        <v>18.059999999999999</v>
      </c>
      <c r="H50" s="44">
        <v>15.77</v>
      </c>
      <c r="I50" s="44">
        <v>14.05</v>
      </c>
      <c r="J50" s="44">
        <v>12.72</v>
      </c>
      <c r="K50" s="44">
        <v>11.67</v>
      </c>
      <c r="L50" s="44">
        <v>10.8</v>
      </c>
      <c r="M50" s="44">
        <v>10.09</v>
      </c>
      <c r="N50" s="44">
        <v>9.48</v>
      </c>
      <c r="O50" s="44">
        <v>8.9700000000000006</v>
      </c>
      <c r="P50" s="44">
        <v>8.5299999999999994</v>
      </c>
      <c r="Q50" s="44">
        <v>8.15</v>
      </c>
      <c r="R50" s="44">
        <v>7.82</v>
      </c>
      <c r="S50" s="44">
        <v>7.53</v>
      </c>
      <c r="T50" s="44">
        <v>7.27</v>
      </c>
      <c r="U50" s="44">
        <v>7.04</v>
      </c>
      <c r="V50" s="44">
        <v>6.84</v>
      </c>
      <c r="W50" s="44">
        <v>6.66</v>
      </c>
      <c r="X50" s="44">
        <v>6.49</v>
      </c>
      <c r="Y50" s="44">
        <v>6.35</v>
      </c>
      <c r="Z50" s="44">
        <v>6.22</v>
      </c>
      <c r="AA50" s="44">
        <v>6.1</v>
      </c>
      <c r="AB50" s="44">
        <v>5.99</v>
      </c>
      <c r="AC50" s="44">
        <v>5.88</v>
      </c>
      <c r="AD50" s="44">
        <v>5.78</v>
      </c>
      <c r="AE50" s="44"/>
      <c r="AF50" s="44"/>
      <c r="AG50" s="44"/>
      <c r="AH50" s="44"/>
      <c r="AI50" s="44"/>
      <c r="AJ50" s="44"/>
      <c r="AK50" s="44"/>
      <c r="AL50" s="44"/>
      <c r="AM50" s="44"/>
      <c r="AN50" s="44"/>
      <c r="AO50" s="44"/>
      <c r="AP50" s="44"/>
      <c r="AQ50" s="44"/>
      <c r="AR50" s="44"/>
      <c r="AS50" s="44"/>
      <c r="AT50" s="44"/>
      <c r="AU50" s="44"/>
      <c r="AV50" s="44"/>
      <c r="AW50" s="44"/>
      <c r="AX50" s="44"/>
      <c r="AY50" s="44"/>
      <c r="AZ50" s="44"/>
      <c r="BA50" s="44"/>
    </row>
    <row r="51" spans="1:53" x14ac:dyDescent="0.2">
      <c r="A51" s="43">
        <v>40</v>
      </c>
      <c r="B51" s="44">
        <v>99.99</v>
      </c>
      <c r="C51" s="44">
        <v>50.95</v>
      </c>
      <c r="D51" s="44">
        <v>34.61</v>
      </c>
      <c r="E51" s="44">
        <v>26.45</v>
      </c>
      <c r="F51" s="44">
        <v>21.56</v>
      </c>
      <c r="G51" s="44">
        <v>18.309999999999999</v>
      </c>
      <c r="H51" s="44">
        <v>15.99</v>
      </c>
      <c r="I51" s="44">
        <v>14.25</v>
      </c>
      <c r="J51" s="44">
        <v>12.91</v>
      </c>
      <c r="K51" s="44">
        <v>11.84</v>
      </c>
      <c r="L51" s="44">
        <v>10.96</v>
      </c>
      <c r="M51" s="44">
        <v>10.24</v>
      </c>
      <c r="N51" s="44">
        <v>9.6300000000000008</v>
      </c>
      <c r="O51" s="44">
        <v>9.11</v>
      </c>
      <c r="P51" s="44">
        <v>8.67</v>
      </c>
      <c r="Q51" s="44">
        <v>8.2799999999999994</v>
      </c>
      <c r="R51" s="44">
        <v>7.95</v>
      </c>
      <c r="S51" s="44">
        <v>7.66</v>
      </c>
      <c r="T51" s="44">
        <v>7.4</v>
      </c>
      <c r="U51" s="44">
        <v>7.17</v>
      </c>
      <c r="V51" s="44">
        <v>6.96</v>
      </c>
      <c r="W51" s="44">
        <v>6.78</v>
      </c>
      <c r="X51" s="44">
        <v>6.62</v>
      </c>
      <c r="Y51" s="44">
        <v>6.47</v>
      </c>
      <c r="Z51" s="44">
        <v>6.34</v>
      </c>
      <c r="AA51" s="44">
        <v>6.22</v>
      </c>
      <c r="AB51" s="44">
        <v>6.11</v>
      </c>
      <c r="AC51" s="44">
        <v>5.99</v>
      </c>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row>
    <row r="52" spans="1:53" x14ac:dyDescent="0.2">
      <c r="A52" s="43">
        <v>41</v>
      </c>
      <c r="B52" s="44">
        <v>101.35</v>
      </c>
      <c r="C52" s="44">
        <v>51.65</v>
      </c>
      <c r="D52" s="44">
        <v>35.090000000000003</v>
      </c>
      <c r="E52" s="44">
        <v>26.82</v>
      </c>
      <c r="F52" s="44">
        <v>21.87</v>
      </c>
      <c r="G52" s="44">
        <v>18.57</v>
      </c>
      <c r="H52" s="44">
        <v>16.22</v>
      </c>
      <c r="I52" s="44">
        <v>14.46</v>
      </c>
      <c r="J52" s="44">
        <v>13.1</v>
      </c>
      <c r="K52" s="44">
        <v>12.01</v>
      </c>
      <c r="L52" s="44">
        <v>11.13</v>
      </c>
      <c r="M52" s="44">
        <v>10.4</v>
      </c>
      <c r="N52" s="44">
        <v>9.7799999999999994</v>
      </c>
      <c r="O52" s="44">
        <v>9.26</v>
      </c>
      <c r="P52" s="44">
        <v>8.81</v>
      </c>
      <c r="Q52" s="44">
        <v>8.43</v>
      </c>
      <c r="R52" s="44">
        <v>8.09</v>
      </c>
      <c r="S52" s="44">
        <v>7.79</v>
      </c>
      <c r="T52" s="44">
        <v>7.53</v>
      </c>
      <c r="U52" s="44">
        <v>7.3</v>
      </c>
      <c r="V52" s="44">
        <v>7.1</v>
      </c>
      <c r="W52" s="44">
        <v>6.92</v>
      </c>
      <c r="X52" s="44">
        <v>6.75</v>
      </c>
      <c r="Y52" s="44">
        <v>6.6</v>
      </c>
      <c r="Z52" s="44">
        <v>6.47</v>
      </c>
      <c r="AA52" s="44">
        <v>6.34</v>
      </c>
      <c r="AB52" s="44">
        <v>6.22</v>
      </c>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row>
    <row r="53" spans="1:53" x14ac:dyDescent="0.2">
      <c r="A53" s="43">
        <v>42</v>
      </c>
      <c r="B53" s="44">
        <v>102.73</v>
      </c>
      <c r="C53" s="44">
        <v>52.36</v>
      </c>
      <c r="D53" s="44">
        <v>35.58</v>
      </c>
      <c r="E53" s="44">
        <v>27.2</v>
      </c>
      <c r="F53" s="44">
        <v>22.17</v>
      </c>
      <c r="G53" s="44">
        <v>18.829999999999998</v>
      </c>
      <c r="H53" s="44">
        <v>16.45</v>
      </c>
      <c r="I53" s="44">
        <v>14.67</v>
      </c>
      <c r="J53" s="44">
        <v>13.29</v>
      </c>
      <c r="K53" s="44">
        <v>12.19</v>
      </c>
      <c r="L53" s="44">
        <v>11.3</v>
      </c>
      <c r="M53" s="44">
        <v>10.56</v>
      </c>
      <c r="N53" s="44">
        <v>9.94</v>
      </c>
      <c r="O53" s="44">
        <v>9.42</v>
      </c>
      <c r="P53" s="44">
        <v>8.9600000000000009</v>
      </c>
      <c r="Q53" s="44">
        <v>8.57</v>
      </c>
      <c r="R53" s="44">
        <v>8.23</v>
      </c>
      <c r="S53" s="44">
        <v>7.94</v>
      </c>
      <c r="T53" s="44">
        <v>7.68</v>
      </c>
      <c r="U53" s="44">
        <v>7.44</v>
      </c>
      <c r="V53" s="44">
        <v>7.24</v>
      </c>
      <c r="W53" s="44">
        <v>7.05</v>
      </c>
      <c r="X53" s="44">
        <v>6.89</v>
      </c>
      <c r="Y53" s="44">
        <v>6.74</v>
      </c>
      <c r="Z53" s="44">
        <v>6.6</v>
      </c>
      <c r="AA53" s="44">
        <v>6.46</v>
      </c>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row>
    <row r="54" spans="1:53" x14ac:dyDescent="0.2">
      <c r="A54" s="43">
        <v>43</v>
      </c>
      <c r="B54" s="44">
        <v>104.13</v>
      </c>
      <c r="C54" s="44">
        <v>53.07</v>
      </c>
      <c r="D54" s="44">
        <v>36.07</v>
      </c>
      <c r="E54" s="44">
        <v>27.57</v>
      </c>
      <c r="F54" s="44">
        <v>22.49</v>
      </c>
      <c r="G54" s="44">
        <v>19.100000000000001</v>
      </c>
      <c r="H54" s="44">
        <v>16.690000000000001</v>
      </c>
      <c r="I54" s="44">
        <v>14.89</v>
      </c>
      <c r="J54" s="44">
        <v>13.49</v>
      </c>
      <c r="K54" s="44">
        <v>12.38</v>
      </c>
      <c r="L54" s="44">
        <v>11.48</v>
      </c>
      <c r="M54" s="44">
        <v>10.73</v>
      </c>
      <c r="N54" s="44">
        <v>10.11</v>
      </c>
      <c r="O54" s="44">
        <v>9.58</v>
      </c>
      <c r="P54" s="44">
        <v>9.1199999999999992</v>
      </c>
      <c r="Q54" s="44">
        <v>8.73</v>
      </c>
      <c r="R54" s="44">
        <v>8.39</v>
      </c>
      <c r="S54" s="44">
        <v>8.09</v>
      </c>
      <c r="T54" s="44">
        <v>7.83</v>
      </c>
      <c r="U54" s="44">
        <v>7.59</v>
      </c>
      <c r="V54" s="44">
        <v>7.39</v>
      </c>
      <c r="W54" s="44">
        <v>7.2</v>
      </c>
      <c r="X54" s="44">
        <v>7.03</v>
      </c>
      <c r="Y54" s="44">
        <v>6.88</v>
      </c>
      <c r="Z54" s="44">
        <v>6.72</v>
      </c>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row>
    <row r="55" spans="1:53" x14ac:dyDescent="0.2">
      <c r="A55" s="43">
        <v>44</v>
      </c>
      <c r="B55" s="44">
        <v>105.53</v>
      </c>
      <c r="C55" s="44">
        <v>53.8</v>
      </c>
      <c r="D55" s="44">
        <v>36.57</v>
      </c>
      <c r="E55" s="44">
        <v>27.96</v>
      </c>
      <c r="F55" s="44">
        <v>22.81</v>
      </c>
      <c r="G55" s="44">
        <v>19.38</v>
      </c>
      <c r="H55" s="44">
        <v>16.940000000000001</v>
      </c>
      <c r="I55" s="44">
        <v>15.11</v>
      </c>
      <c r="J55" s="44">
        <v>13.7</v>
      </c>
      <c r="K55" s="44">
        <v>12.58</v>
      </c>
      <c r="L55" s="44">
        <v>11.67</v>
      </c>
      <c r="M55" s="44">
        <v>10.91</v>
      </c>
      <c r="N55" s="44">
        <v>10.28</v>
      </c>
      <c r="O55" s="44">
        <v>9.75</v>
      </c>
      <c r="P55" s="44">
        <v>9.2899999999999991</v>
      </c>
      <c r="Q55" s="44">
        <v>8.89</v>
      </c>
      <c r="R55" s="44">
        <v>8.5500000000000007</v>
      </c>
      <c r="S55" s="44">
        <v>8.25</v>
      </c>
      <c r="T55" s="44">
        <v>7.99</v>
      </c>
      <c r="U55" s="44">
        <v>7.75</v>
      </c>
      <c r="V55" s="44">
        <v>7.54</v>
      </c>
      <c r="W55" s="44">
        <v>7.35</v>
      </c>
      <c r="X55" s="44">
        <v>7.18</v>
      </c>
      <c r="Y55" s="44">
        <v>7</v>
      </c>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row>
    <row r="56" spans="1:53" x14ac:dyDescent="0.2">
      <c r="A56" s="43">
        <v>45</v>
      </c>
      <c r="B56" s="44">
        <v>106.96</v>
      </c>
      <c r="C56" s="44">
        <v>54.54</v>
      </c>
      <c r="D56" s="44">
        <v>37.08</v>
      </c>
      <c r="E56" s="44">
        <v>28.36</v>
      </c>
      <c r="F56" s="44">
        <v>23.14</v>
      </c>
      <c r="G56" s="44">
        <v>19.66</v>
      </c>
      <c r="H56" s="44">
        <v>17.190000000000001</v>
      </c>
      <c r="I56" s="44">
        <v>15.35</v>
      </c>
      <c r="J56" s="44">
        <v>13.92</v>
      </c>
      <c r="K56" s="44">
        <v>12.79</v>
      </c>
      <c r="L56" s="44">
        <v>11.86</v>
      </c>
      <c r="M56" s="44">
        <v>11.1</v>
      </c>
      <c r="N56" s="44">
        <v>10.47</v>
      </c>
      <c r="O56" s="44">
        <v>9.93</v>
      </c>
      <c r="P56" s="44">
        <v>9.4700000000000006</v>
      </c>
      <c r="Q56" s="44">
        <v>9.07</v>
      </c>
      <c r="R56" s="44">
        <v>8.7200000000000006</v>
      </c>
      <c r="S56" s="44">
        <v>8.42</v>
      </c>
      <c r="T56" s="44">
        <v>8.15</v>
      </c>
      <c r="U56" s="44">
        <v>7.92</v>
      </c>
      <c r="V56" s="44">
        <v>7.7</v>
      </c>
      <c r="W56" s="44">
        <v>7.51</v>
      </c>
      <c r="X56" s="44">
        <v>7.31</v>
      </c>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row>
    <row r="57" spans="1:53" x14ac:dyDescent="0.2">
      <c r="A57" s="43">
        <v>46</v>
      </c>
      <c r="B57" s="44">
        <v>108.41</v>
      </c>
      <c r="C57" s="44">
        <v>55.29</v>
      </c>
      <c r="D57" s="44">
        <v>37.6</v>
      </c>
      <c r="E57" s="44">
        <v>28.76</v>
      </c>
      <c r="F57" s="44">
        <v>23.47</v>
      </c>
      <c r="G57" s="44">
        <v>19.96</v>
      </c>
      <c r="H57" s="44">
        <v>17.46</v>
      </c>
      <c r="I57" s="44">
        <v>15.59</v>
      </c>
      <c r="J57" s="44">
        <v>14.15</v>
      </c>
      <c r="K57" s="44">
        <v>13</v>
      </c>
      <c r="L57" s="44">
        <v>12.07</v>
      </c>
      <c r="M57" s="44">
        <v>11.3</v>
      </c>
      <c r="N57" s="44">
        <v>10.66</v>
      </c>
      <c r="O57" s="44">
        <v>10.119999999999999</v>
      </c>
      <c r="P57" s="44">
        <v>9.66</v>
      </c>
      <c r="Q57" s="44">
        <v>9.25</v>
      </c>
      <c r="R57" s="44">
        <v>8.91</v>
      </c>
      <c r="S57" s="44">
        <v>8.6</v>
      </c>
      <c r="T57" s="44">
        <v>8.33</v>
      </c>
      <c r="U57" s="44">
        <v>8.09</v>
      </c>
      <c r="V57" s="44">
        <v>7.87</v>
      </c>
      <c r="W57" s="44">
        <v>7.65</v>
      </c>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row>
    <row r="58" spans="1:53" x14ac:dyDescent="0.2">
      <c r="A58" s="43">
        <v>47</v>
      </c>
      <c r="B58" s="44">
        <v>109.85</v>
      </c>
      <c r="C58" s="44">
        <v>56.04</v>
      </c>
      <c r="D58" s="44">
        <v>38.11</v>
      </c>
      <c r="E58" s="44">
        <v>29.17</v>
      </c>
      <c r="F58" s="44">
        <v>23.81</v>
      </c>
      <c r="G58" s="44">
        <v>20.260000000000002</v>
      </c>
      <c r="H58" s="44">
        <v>17.73</v>
      </c>
      <c r="I58" s="44">
        <v>15.84</v>
      </c>
      <c r="J58" s="44">
        <v>14.38</v>
      </c>
      <c r="K58" s="44">
        <v>13.22</v>
      </c>
      <c r="L58" s="44">
        <v>12.29</v>
      </c>
      <c r="M58" s="44">
        <v>11.51</v>
      </c>
      <c r="N58" s="44">
        <v>10.87</v>
      </c>
      <c r="O58" s="44">
        <v>10.32</v>
      </c>
      <c r="P58" s="44">
        <v>9.85</v>
      </c>
      <c r="Q58" s="44">
        <v>9.4499999999999993</v>
      </c>
      <c r="R58" s="44">
        <v>9.09</v>
      </c>
      <c r="S58" s="44">
        <v>8.7899999999999991</v>
      </c>
      <c r="T58" s="44">
        <v>8.51</v>
      </c>
      <c r="U58" s="44">
        <v>8.26</v>
      </c>
      <c r="V58" s="44">
        <v>8.01</v>
      </c>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row>
    <row r="59" spans="1:53" x14ac:dyDescent="0.2">
      <c r="A59" s="43">
        <v>48</v>
      </c>
      <c r="B59" s="44">
        <v>111.29</v>
      </c>
      <c r="C59" s="44">
        <v>56.79</v>
      </c>
      <c r="D59" s="44">
        <v>38.64</v>
      </c>
      <c r="E59" s="44">
        <v>29.58</v>
      </c>
      <c r="F59" s="44">
        <v>24.16</v>
      </c>
      <c r="G59" s="44">
        <v>20.57</v>
      </c>
      <c r="H59" s="44">
        <v>18.010000000000002</v>
      </c>
      <c r="I59" s="44">
        <v>16.100000000000001</v>
      </c>
      <c r="J59" s="44">
        <v>14.63</v>
      </c>
      <c r="K59" s="44">
        <v>13.46</v>
      </c>
      <c r="L59" s="44">
        <v>12.51</v>
      </c>
      <c r="M59" s="44">
        <v>11.73</v>
      </c>
      <c r="N59" s="44">
        <v>11.08</v>
      </c>
      <c r="O59" s="44">
        <v>10.53</v>
      </c>
      <c r="P59" s="44">
        <v>10.06</v>
      </c>
      <c r="Q59" s="44">
        <v>9.65</v>
      </c>
      <c r="R59" s="44">
        <v>9.2899999999999991</v>
      </c>
      <c r="S59" s="44">
        <v>8.9700000000000006</v>
      </c>
      <c r="T59" s="44">
        <v>8.69</v>
      </c>
      <c r="U59" s="44">
        <v>8.41</v>
      </c>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row>
    <row r="60" spans="1:53" x14ac:dyDescent="0.2">
      <c r="A60" s="43">
        <v>49</v>
      </c>
      <c r="B60" s="44">
        <v>112.74</v>
      </c>
      <c r="C60" s="44">
        <v>57.55</v>
      </c>
      <c r="D60" s="44">
        <v>39.18</v>
      </c>
      <c r="E60" s="44">
        <v>30.01</v>
      </c>
      <c r="F60" s="44">
        <v>24.53</v>
      </c>
      <c r="G60" s="44">
        <v>20.89</v>
      </c>
      <c r="H60" s="44">
        <v>18.3</v>
      </c>
      <c r="I60" s="44">
        <v>16.37</v>
      </c>
      <c r="J60" s="44">
        <v>14.89</v>
      </c>
      <c r="K60" s="44">
        <v>13.71</v>
      </c>
      <c r="L60" s="44">
        <v>12.75</v>
      </c>
      <c r="M60" s="44">
        <v>11.97</v>
      </c>
      <c r="N60" s="44">
        <v>11.31</v>
      </c>
      <c r="O60" s="44">
        <v>10.75</v>
      </c>
      <c r="P60" s="44">
        <v>10.27</v>
      </c>
      <c r="Q60" s="44">
        <v>9.86</v>
      </c>
      <c r="R60" s="44">
        <v>9.49</v>
      </c>
      <c r="S60" s="44">
        <v>9.17</v>
      </c>
      <c r="T60" s="44">
        <v>8.85</v>
      </c>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row>
    <row r="61" spans="1:53" x14ac:dyDescent="0.2">
      <c r="A61" s="43">
        <v>50</v>
      </c>
      <c r="B61" s="44">
        <v>114.22</v>
      </c>
      <c r="C61" s="44">
        <v>58.34</v>
      </c>
      <c r="D61" s="44">
        <v>39.74</v>
      </c>
      <c r="E61" s="44">
        <v>30.46</v>
      </c>
      <c r="F61" s="44">
        <v>24.91</v>
      </c>
      <c r="G61" s="44">
        <v>21.23</v>
      </c>
      <c r="H61" s="44">
        <v>18.61</v>
      </c>
      <c r="I61" s="44">
        <v>16.66</v>
      </c>
      <c r="J61" s="44">
        <v>15.16</v>
      </c>
      <c r="K61" s="44">
        <v>13.97</v>
      </c>
      <c r="L61" s="44">
        <v>13.01</v>
      </c>
      <c r="M61" s="44">
        <v>12.21</v>
      </c>
      <c r="N61" s="44">
        <v>11.54</v>
      </c>
      <c r="O61" s="44">
        <v>10.98</v>
      </c>
      <c r="P61" s="44">
        <v>10.49</v>
      </c>
      <c r="Q61" s="44">
        <v>10.07</v>
      </c>
      <c r="R61" s="44">
        <v>9.69</v>
      </c>
      <c r="S61" s="44">
        <v>9.33</v>
      </c>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row>
    <row r="62" spans="1:53" x14ac:dyDescent="0.2">
      <c r="A62" s="43">
        <v>51</v>
      </c>
      <c r="B62" s="44">
        <v>115.7</v>
      </c>
      <c r="C62" s="44">
        <v>59.13</v>
      </c>
      <c r="D62" s="44">
        <v>40.31</v>
      </c>
      <c r="E62" s="44">
        <v>30.91</v>
      </c>
      <c r="F62" s="44">
        <v>25.3</v>
      </c>
      <c r="G62" s="44">
        <v>21.57</v>
      </c>
      <c r="H62" s="44">
        <v>18.93</v>
      </c>
      <c r="I62" s="44">
        <v>16.96</v>
      </c>
      <c r="J62" s="44">
        <v>15.44</v>
      </c>
      <c r="K62" s="44">
        <v>14.24</v>
      </c>
      <c r="L62" s="44">
        <v>13.26</v>
      </c>
      <c r="M62" s="44">
        <v>12.46</v>
      </c>
      <c r="N62" s="44">
        <v>11.78</v>
      </c>
      <c r="O62" s="44">
        <v>11.21</v>
      </c>
      <c r="P62" s="44">
        <v>10.72</v>
      </c>
      <c r="Q62" s="44">
        <v>10.28</v>
      </c>
      <c r="R62" s="44">
        <v>9.8699999999999992</v>
      </c>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row>
    <row r="63" spans="1:53" x14ac:dyDescent="0.2">
      <c r="A63" s="43">
        <v>52</v>
      </c>
      <c r="B63" s="44">
        <v>117.14</v>
      </c>
      <c r="C63" s="44">
        <v>59.91</v>
      </c>
      <c r="D63" s="44">
        <v>40.86</v>
      </c>
      <c r="E63" s="44">
        <v>31.36</v>
      </c>
      <c r="F63" s="44">
        <v>25.68</v>
      </c>
      <c r="G63" s="44">
        <v>21.92</v>
      </c>
      <c r="H63" s="44">
        <v>19.25</v>
      </c>
      <c r="I63" s="44">
        <v>17.260000000000002</v>
      </c>
      <c r="J63" s="44">
        <v>15.73</v>
      </c>
      <c r="K63" s="44">
        <v>14.51</v>
      </c>
      <c r="L63" s="44">
        <v>13.52</v>
      </c>
      <c r="M63" s="44">
        <v>12.71</v>
      </c>
      <c r="N63" s="44">
        <v>12.02</v>
      </c>
      <c r="O63" s="44">
        <v>11.44</v>
      </c>
      <c r="P63" s="44">
        <v>10.93</v>
      </c>
      <c r="Q63" s="44">
        <v>10.47</v>
      </c>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row>
    <row r="64" spans="1:53" x14ac:dyDescent="0.2">
      <c r="A64" s="43">
        <v>53</v>
      </c>
      <c r="B64" s="44">
        <v>118.55</v>
      </c>
      <c r="C64" s="44">
        <v>60.67</v>
      </c>
      <c r="D64" s="44">
        <v>41.41</v>
      </c>
      <c r="E64" s="44">
        <v>31.81</v>
      </c>
      <c r="F64" s="44">
        <v>26.07</v>
      </c>
      <c r="G64" s="44">
        <v>22.27</v>
      </c>
      <c r="H64" s="44">
        <v>19.57</v>
      </c>
      <c r="I64" s="44">
        <v>17.57</v>
      </c>
      <c r="J64" s="44">
        <v>16.010000000000002</v>
      </c>
      <c r="K64" s="44">
        <v>14.78</v>
      </c>
      <c r="L64" s="44">
        <v>13.78</v>
      </c>
      <c r="M64" s="44">
        <v>12.96</v>
      </c>
      <c r="N64" s="44">
        <v>12.26</v>
      </c>
      <c r="O64" s="44">
        <v>11.65</v>
      </c>
      <c r="P64" s="44">
        <v>11.12</v>
      </c>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row>
    <row r="65" spans="1:53" x14ac:dyDescent="0.2">
      <c r="A65" s="43">
        <v>54</v>
      </c>
      <c r="B65" s="44">
        <v>119.96</v>
      </c>
      <c r="C65" s="44">
        <v>61.44</v>
      </c>
      <c r="D65" s="44">
        <v>41.97</v>
      </c>
      <c r="E65" s="44">
        <v>32.270000000000003</v>
      </c>
      <c r="F65" s="44">
        <v>26.48</v>
      </c>
      <c r="G65" s="44">
        <v>22.64</v>
      </c>
      <c r="H65" s="44">
        <v>19.91</v>
      </c>
      <c r="I65" s="44">
        <v>17.88</v>
      </c>
      <c r="J65" s="44">
        <v>16.309999999999999</v>
      </c>
      <c r="K65" s="44">
        <v>15.06</v>
      </c>
      <c r="L65" s="44">
        <v>14.04</v>
      </c>
      <c r="M65" s="44">
        <v>13.2</v>
      </c>
      <c r="N65" s="44">
        <v>12.47</v>
      </c>
      <c r="O65" s="44">
        <v>11.86</v>
      </c>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row>
    <row r="66" spans="1:53" x14ac:dyDescent="0.2">
      <c r="A66" s="43">
        <v>55</v>
      </c>
      <c r="B66" s="44">
        <v>121.39</v>
      </c>
      <c r="C66" s="44">
        <v>62.23</v>
      </c>
      <c r="D66" s="44">
        <v>42.55</v>
      </c>
      <c r="E66" s="44">
        <v>32.75</v>
      </c>
      <c r="F66" s="44">
        <v>26.89</v>
      </c>
      <c r="G66" s="44">
        <v>23.01</v>
      </c>
      <c r="H66" s="44">
        <v>20.25</v>
      </c>
      <c r="I66" s="44">
        <v>18.190000000000001</v>
      </c>
      <c r="J66" s="44">
        <v>16.600000000000001</v>
      </c>
      <c r="K66" s="44">
        <v>15.33</v>
      </c>
      <c r="L66" s="44">
        <v>14.29</v>
      </c>
      <c r="M66" s="44">
        <v>13.42</v>
      </c>
      <c r="N66" s="44">
        <v>12.7</v>
      </c>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row>
    <row r="67" spans="1:53" x14ac:dyDescent="0.2">
      <c r="A67" s="43">
        <v>56</v>
      </c>
      <c r="B67" s="44">
        <v>122.83</v>
      </c>
      <c r="C67" s="44">
        <v>63.03</v>
      </c>
      <c r="D67" s="44">
        <v>43.14</v>
      </c>
      <c r="E67" s="44">
        <v>33.229999999999997</v>
      </c>
      <c r="F67" s="44">
        <v>27.31</v>
      </c>
      <c r="G67" s="44">
        <v>23.38</v>
      </c>
      <c r="H67" s="44">
        <v>20.58</v>
      </c>
      <c r="I67" s="44">
        <v>18.489999999999998</v>
      </c>
      <c r="J67" s="44">
        <v>16.88</v>
      </c>
      <c r="K67" s="44">
        <v>15.58</v>
      </c>
      <c r="L67" s="44">
        <v>14.51</v>
      </c>
      <c r="M67" s="44">
        <v>13.66</v>
      </c>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row>
    <row r="68" spans="1:53" x14ac:dyDescent="0.2">
      <c r="A68" s="43">
        <v>57</v>
      </c>
      <c r="B68" s="44">
        <v>124.28</v>
      </c>
      <c r="C68" s="44">
        <v>63.83</v>
      </c>
      <c r="D68" s="44">
        <v>43.73</v>
      </c>
      <c r="E68" s="44">
        <v>33.71</v>
      </c>
      <c r="F68" s="44">
        <v>27.72</v>
      </c>
      <c r="G68" s="44">
        <v>23.73</v>
      </c>
      <c r="H68" s="44">
        <v>20.9</v>
      </c>
      <c r="I68" s="44">
        <v>18.78</v>
      </c>
      <c r="J68" s="44">
        <v>17.13</v>
      </c>
      <c r="K68" s="44">
        <v>15.8</v>
      </c>
      <c r="L68" s="44">
        <v>14.78</v>
      </c>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row>
    <row r="69" spans="1:53" x14ac:dyDescent="0.2">
      <c r="A69" s="43">
        <v>58</v>
      </c>
      <c r="B69" s="44">
        <v>125.74</v>
      </c>
      <c r="C69" s="44">
        <v>64.650000000000006</v>
      </c>
      <c r="D69" s="44">
        <v>44.32</v>
      </c>
      <c r="E69" s="44">
        <v>34.18</v>
      </c>
      <c r="F69" s="44">
        <v>28.11</v>
      </c>
      <c r="G69" s="44">
        <v>24.07</v>
      </c>
      <c r="H69" s="44">
        <v>21.2</v>
      </c>
      <c r="I69" s="44">
        <v>19.04</v>
      </c>
      <c r="J69" s="44">
        <v>17.34</v>
      </c>
      <c r="K69" s="44">
        <v>16.09</v>
      </c>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row>
    <row r="70" spans="1:53" x14ac:dyDescent="0.2">
      <c r="A70" s="43">
        <v>59</v>
      </c>
      <c r="B70" s="44">
        <v>127.25</v>
      </c>
      <c r="C70" s="44">
        <v>65.459999999999994</v>
      </c>
      <c r="D70" s="44">
        <v>44.88</v>
      </c>
      <c r="E70" s="44">
        <v>34.619999999999997</v>
      </c>
      <c r="F70" s="44">
        <v>28.47</v>
      </c>
      <c r="G70" s="44">
        <v>24.39</v>
      </c>
      <c r="H70" s="44">
        <v>21.46</v>
      </c>
      <c r="I70" s="44">
        <v>19.239999999999998</v>
      </c>
      <c r="J70" s="44">
        <v>17.66</v>
      </c>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row>
    <row r="71" spans="1:53" x14ac:dyDescent="0.2">
      <c r="A71" s="43">
        <v>60</v>
      </c>
      <c r="B71" s="44">
        <v>128.76</v>
      </c>
      <c r="C71" s="44">
        <v>66.239999999999995</v>
      </c>
      <c r="D71" s="44">
        <v>45.42</v>
      </c>
      <c r="E71" s="44">
        <v>35.03</v>
      </c>
      <c r="F71" s="44">
        <v>28.82</v>
      </c>
      <c r="G71" s="44">
        <v>24.65</v>
      </c>
      <c r="H71" s="44">
        <v>21.65</v>
      </c>
      <c r="I71" s="44">
        <v>19.59</v>
      </c>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row>
    <row r="72" spans="1:53" x14ac:dyDescent="0.2">
      <c r="A72" s="43">
        <v>61</v>
      </c>
      <c r="B72" s="44">
        <v>130.32</v>
      </c>
      <c r="C72" s="44">
        <v>67.05</v>
      </c>
      <c r="D72" s="44">
        <v>45.98</v>
      </c>
      <c r="E72" s="44">
        <v>35.47</v>
      </c>
      <c r="F72" s="44">
        <v>29.13</v>
      </c>
      <c r="G72" s="44">
        <v>24.86</v>
      </c>
      <c r="H72" s="44">
        <v>22.04</v>
      </c>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row>
    <row r="73" spans="1:53" x14ac:dyDescent="0.2">
      <c r="A73" s="43">
        <v>62</v>
      </c>
      <c r="B73" s="44">
        <v>132.04</v>
      </c>
      <c r="C73" s="44">
        <v>67.94</v>
      </c>
      <c r="D73" s="44">
        <v>46.6</v>
      </c>
      <c r="E73" s="44">
        <v>35.869999999999997</v>
      </c>
      <c r="F73" s="44">
        <v>29.38</v>
      </c>
      <c r="G73" s="44">
        <v>25.31</v>
      </c>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row>
    <row r="74" spans="1:53" x14ac:dyDescent="0.2">
      <c r="A74" s="43">
        <v>63</v>
      </c>
      <c r="B74" s="44">
        <v>133.94</v>
      </c>
      <c r="C74" s="44">
        <v>68.92</v>
      </c>
      <c r="D74" s="44">
        <v>47.14</v>
      </c>
      <c r="E74" s="44">
        <v>36.159999999999997</v>
      </c>
      <c r="F74" s="44">
        <v>29.91</v>
      </c>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row>
    <row r="75" spans="1:53" x14ac:dyDescent="0.2">
      <c r="A75" s="43">
        <v>64</v>
      </c>
      <c r="B75" s="44">
        <v>136.03</v>
      </c>
      <c r="C75" s="44">
        <v>69.69</v>
      </c>
      <c r="D75" s="44">
        <v>47.46</v>
      </c>
      <c r="E75" s="44">
        <v>36.82</v>
      </c>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row>
    <row r="76" spans="1:53" x14ac:dyDescent="0.2">
      <c r="A76" s="43">
        <v>65</v>
      </c>
      <c r="B76" s="44">
        <v>137.66999999999999</v>
      </c>
      <c r="C76" s="44">
        <v>70.22</v>
      </c>
      <c r="D76" s="44">
        <v>48.32</v>
      </c>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row>
    <row r="77" spans="1:53" x14ac:dyDescent="0.2">
      <c r="A77" s="43">
        <v>66</v>
      </c>
      <c r="B77" s="44">
        <v>139.44999999999999</v>
      </c>
      <c r="C77" s="44">
        <v>71.5</v>
      </c>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row>
    <row r="78" spans="1:53" x14ac:dyDescent="0.2">
      <c r="A78" s="43">
        <v>67</v>
      </c>
      <c r="B78" s="44">
        <v>141.99</v>
      </c>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row>
  </sheetData>
  <sheetProtection algorithmName="SHA-512" hashValue="how5nRLmpoAukYR77oD8GXcaQm+xdUt8aJnI1KvN+Y6o7aoMZS0ryx7+rP+WGRytPVF8ciM7nVnyV3ApojdTCA==" saltValue="1vhbXzFRrk60IYxo/uhr0w==" spinCount="100000" sheet="1" objects="1" scenarios="1"/>
  <conditionalFormatting sqref="A6:A21">
    <cfRule type="expression" dxfId="23" priority="1" stopIfTrue="1">
      <formula>MOD(ROW(),2)=0</formula>
    </cfRule>
    <cfRule type="expression" dxfId="22" priority="2" stopIfTrue="1">
      <formula>MOD(ROW(),2)&lt;&gt;0</formula>
    </cfRule>
  </conditionalFormatting>
  <conditionalFormatting sqref="A26:A78">
    <cfRule type="expression" dxfId="21" priority="5" stopIfTrue="1">
      <formula>MOD(ROW(),2)=0</formula>
    </cfRule>
    <cfRule type="expression" dxfId="20" priority="6" stopIfTrue="1">
      <formula>MOD(ROW(),2)&lt;&gt;0</formula>
    </cfRule>
  </conditionalFormatting>
  <conditionalFormatting sqref="B6:M21">
    <cfRule type="expression" dxfId="19" priority="3" stopIfTrue="1">
      <formula>MOD(ROW(),2)=0</formula>
    </cfRule>
    <cfRule type="expression" dxfId="18" priority="4" stopIfTrue="1">
      <formula>MOD(ROW(),2)&lt;&gt;0</formula>
    </cfRule>
  </conditionalFormatting>
  <conditionalFormatting sqref="B26:BA78">
    <cfRule type="expression" dxfId="17" priority="7" stopIfTrue="1">
      <formula>MOD(ROW(),2)=0</formula>
    </cfRule>
    <cfRule type="expression" dxfId="16" priority="8" stopIfTrue="1">
      <formula>MOD(ROW(),2)&lt;&gt;0</formula>
    </cfRule>
  </conditionalFormatting>
  <pageMargins left="0.7" right="0.7" top="0.75" bottom="0.75" header="0.3" footer="0.3"/>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634CB-E85D-4973-BE67-F4B8458A0530}">
  <sheetPr codeName="Sheet67"/>
  <dimension ref="A1:B66"/>
  <sheetViews>
    <sheetView showGridLines="0" workbookViewId="0">
      <selection activeCell="A6" sqref="A6"/>
    </sheetView>
  </sheetViews>
  <sheetFormatPr defaultRowHeight="12.75" x14ac:dyDescent="0.2"/>
  <cols>
    <col min="1" max="1" width="42.5703125" customWidth="1"/>
    <col min="2" max="2" width="40.5703125" customWidth="1"/>
  </cols>
  <sheetData>
    <row r="1" spans="1:2" s="1" customFormat="1" ht="20.25" x14ac:dyDescent="0.3">
      <c r="A1" s="2" t="s">
        <v>0</v>
      </c>
    </row>
    <row r="2" spans="1:2" s="1" customFormat="1" ht="15.75" x14ac:dyDescent="0.25">
      <c r="A2" s="30" t="s">
        <v>1</v>
      </c>
      <c r="B2" s="3" t="str">
        <f>wb_title</f>
        <v>LGPS_NI - Consolidated Factor Spreadsheet</v>
      </c>
    </row>
    <row r="3" spans="1:2" s="1" customFormat="1" ht="15.75" x14ac:dyDescent="0.25">
      <c r="A3" s="30" t="s">
        <v>2</v>
      </c>
      <c r="B3" s="3" t="str">
        <f>TABLE_FACTOR_TYPE_1 &amp; " - x-" &amp; TABLE_SERIES_NUMBER_1</f>
        <v>AVC to AP - x-801</v>
      </c>
    </row>
    <row r="6" spans="1:2" x14ac:dyDescent="0.2">
      <c r="A6" s="40" t="s">
        <v>361</v>
      </c>
      <c r="B6" s="47" t="s">
        <v>362</v>
      </c>
    </row>
    <row r="7" spans="1:2" x14ac:dyDescent="0.2">
      <c r="A7" s="40" t="s">
        <v>363</v>
      </c>
      <c r="B7" s="47" t="s">
        <v>31</v>
      </c>
    </row>
    <row r="8" spans="1:2" x14ac:dyDescent="0.2">
      <c r="A8" s="40" t="s">
        <v>149</v>
      </c>
      <c r="B8" s="47" t="s">
        <v>162</v>
      </c>
    </row>
    <row r="9" spans="1:2" x14ac:dyDescent="0.2">
      <c r="A9" s="40" t="s">
        <v>150</v>
      </c>
      <c r="B9" s="47" t="s">
        <v>353</v>
      </c>
    </row>
    <row r="10" spans="1:2" ht="51" x14ac:dyDescent="0.2">
      <c r="A10" s="40" t="s">
        <v>6</v>
      </c>
      <c r="B10" s="47" t="s">
        <v>354</v>
      </c>
    </row>
    <row r="11" spans="1:2" x14ac:dyDescent="0.2">
      <c r="A11" s="40" t="s">
        <v>151</v>
      </c>
      <c r="B11" s="47" t="s">
        <v>236</v>
      </c>
    </row>
    <row r="12" spans="1:2" ht="38.25" x14ac:dyDescent="0.2">
      <c r="A12" s="40" t="s">
        <v>152</v>
      </c>
      <c r="B12" s="47" t="s">
        <v>355</v>
      </c>
    </row>
    <row r="13" spans="1:2" x14ac:dyDescent="0.2">
      <c r="A13" s="40" t="s">
        <v>364</v>
      </c>
      <c r="B13" s="47">
        <v>0</v>
      </c>
    </row>
    <row r="14" spans="1:2" x14ac:dyDescent="0.2">
      <c r="A14" s="40" t="s">
        <v>154</v>
      </c>
      <c r="B14" s="47">
        <v>801</v>
      </c>
    </row>
    <row r="15" spans="1:2" x14ac:dyDescent="0.2">
      <c r="A15" s="40" t="s">
        <v>365</v>
      </c>
      <c r="B15" s="47" t="s">
        <v>356</v>
      </c>
    </row>
    <row r="16" spans="1:2" x14ac:dyDescent="0.2">
      <c r="A16" s="40" t="s">
        <v>156</v>
      </c>
      <c r="B16" s="47" t="s">
        <v>357</v>
      </c>
    </row>
    <row r="17" spans="1:2" x14ac:dyDescent="0.2">
      <c r="A17" s="41" t="s">
        <v>366</v>
      </c>
      <c r="B17" s="47"/>
    </row>
    <row r="18" spans="1:2" x14ac:dyDescent="0.2">
      <c r="A18" s="40" t="s">
        <v>158</v>
      </c>
      <c r="B18" s="48">
        <v>45195</v>
      </c>
    </row>
    <row r="19" spans="1:2" x14ac:dyDescent="0.2">
      <c r="A19" s="40" t="s">
        <v>159</v>
      </c>
      <c r="B19" s="48">
        <v>45218</v>
      </c>
    </row>
    <row r="20" spans="1:2" x14ac:dyDescent="0.2">
      <c r="A20" s="40" t="s">
        <v>160</v>
      </c>
      <c r="B20" s="47" t="s">
        <v>169</v>
      </c>
    </row>
    <row r="21" spans="1:2" x14ac:dyDescent="0.2">
      <c r="A21" s="40" t="s">
        <v>367</v>
      </c>
      <c r="B21" s="47"/>
    </row>
    <row r="23" spans="1:2" x14ac:dyDescent="0.2">
      <c r="A23" s="23" t="str">
        <f>HYPERLINK("#'Factor List'!A1", "Back to Factor List")</f>
        <v>Back to Factor List</v>
      </c>
      <c r="B23" s="23" t="str">
        <f>HYPERLINK("#'Assumptions'!A1", "Assumptions")</f>
        <v>Assumptions</v>
      </c>
    </row>
    <row r="26" spans="1:2" s="56" customFormat="1" ht="25.5" x14ac:dyDescent="0.2">
      <c r="A26" s="55" t="s">
        <v>368</v>
      </c>
      <c r="B26" s="55" t="s">
        <v>624</v>
      </c>
    </row>
    <row r="27" spans="1:2" x14ac:dyDescent="0.2">
      <c r="A27" s="43" t="s">
        <v>422</v>
      </c>
      <c r="B27" s="44">
        <v>3.93</v>
      </c>
    </row>
    <row r="28" spans="1:2" x14ac:dyDescent="0.2">
      <c r="A28" s="43" t="s">
        <v>423</v>
      </c>
      <c r="B28" s="44">
        <v>3.97</v>
      </c>
    </row>
    <row r="29" spans="1:2" x14ac:dyDescent="0.2">
      <c r="A29" s="43" t="s">
        <v>424</v>
      </c>
      <c r="B29" s="44">
        <v>4.0199999999999996</v>
      </c>
    </row>
    <row r="30" spans="1:2" x14ac:dyDescent="0.2">
      <c r="A30" s="43" t="s">
        <v>425</v>
      </c>
      <c r="B30" s="44">
        <v>4.07</v>
      </c>
    </row>
    <row r="31" spans="1:2" x14ac:dyDescent="0.2">
      <c r="A31" s="43" t="s">
        <v>426</v>
      </c>
      <c r="B31" s="44">
        <v>4.1100000000000003</v>
      </c>
    </row>
    <row r="32" spans="1:2" x14ac:dyDescent="0.2">
      <c r="A32" s="43" t="s">
        <v>427</v>
      </c>
      <c r="B32" s="44">
        <v>4.16</v>
      </c>
    </row>
    <row r="33" spans="1:2" x14ac:dyDescent="0.2">
      <c r="A33" s="43" t="s">
        <v>428</v>
      </c>
      <c r="B33" s="44">
        <v>4.22</v>
      </c>
    </row>
    <row r="34" spans="1:2" x14ac:dyDescent="0.2">
      <c r="A34" s="43" t="s">
        <v>429</v>
      </c>
      <c r="B34" s="44">
        <v>4.2699999999999996</v>
      </c>
    </row>
    <row r="35" spans="1:2" x14ac:dyDescent="0.2">
      <c r="A35" s="43" t="s">
        <v>430</v>
      </c>
      <c r="B35" s="44">
        <v>4.32</v>
      </c>
    </row>
    <row r="36" spans="1:2" x14ac:dyDescent="0.2">
      <c r="A36" s="43" t="s">
        <v>431</v>
      </c>
      <c r="B36" s="44">
        <v>4.38</v>
      </c>
    </row>
    <row r="37" spans="1:2" x14ac:dyDescent="0.2">
      <c r="A37" s="43" t="s">
        <v>432</v>
      </c>
      <c r="B37" s="44">
        <v>4.4400000000000004</v>
      </c>
    </row>
    <row r="38" spans="1:2" x14ac:dyDescent="0.2">
      <c r="A38" s="43" t="s">
        <v>433</v>
      </c>
      <c r="B38" s="44">
        <v>4.49</v>
      </c>
    </row>
    <row r="39" spans="1:2" x14ac:dyDescent="0.2">
      <c r="A39" s="43" t="s">
        <v>434</v>
      </c>
      <c r="B39" s="44">
        <v>4.5599999999999996</v>
      </c>
    </row>
    <row r="40" spans="1:2" x14ac:dyDescent="0.2">
      <c r="A40" s="43" t="s">
        <v>435</v>
      </c>
      <c r="B40" s="44">
        <v>4.62</v>
      </c>
    </row>
    <row r="41" spans="1:2" x14ac:dyDescent="0.2">
      <c r="A41" s="43" t="s">
        <v>436</v>
      </c>
      <c r="B41" s="44">
        <v>4.68</v>
      </c>
    </row>
    <row r="42" spans="1:2" x14ac:dyDescent="0.2">
      <c r="A42" s="43" t="s">
        <v>437</v>
      </c>
      <c r="B42" s="44">
        <v>4.75</v>
      </c>
    </row>
    <row r="43" spans="1:2" x14ac:dyDescent="0.2">
      <c r="A43" s="43" t="s">
        <v>438</v>
      </c>
      <c r="B43" s="44">
        <v>4.82</v>
      </c>
    </row>
    <row r="44" spans="1:2" x14ac:dyDescent="0.2">
      <c r="A44" s="43" t="s">
        <v>439</v>
      </c>
      <c r="B44" s="44">
        <v>4.8899999999999997</v>
      </c>
    </row>
    <row r="45" spans="1:2" x14ac:dyDescent="0.2">
      <c r="A45" s="43" t="s">
        <v>440</v>
      </c>
      <c r="B45" s="44">
        <v>4.96</v>
      </c>
    </row>
    <row r="46" spans="1:2" x14ac:dyDescent="0.2">
      <c r="A46" s="43" t="s">
        <v>441</v>
      </c>
      <c r="B46" s="44">
        <v>5.04</v>
      </c>
    </row>
    <row r="47" spans="1:2" x14ac:dyDescent="0.2">
      <c r="A47" s="43" t="s">
        <v>442</v>
      </c>
      <c r="B47" s="44">
        <v>5.12</v>
      </c>
    </row>
    <row r="48" spans="1:2" x14ac:dyDescent="0.2">
      <c r="A48" s="43" t="s">
        <v>443</v>
      </c>
      <c r="B48" s="44">
        <v>5.21</v>
      </c>
    </row>
    <row r="49" spans="1:2" x14ac:dyDescent="0.2">
      <c r="A49" s="43" t="s">
        <v>444</v>
      </c>
      <c r="B49" s="44">
        <v>5.31</v>
      </c>
    </row>
    <row r="50" spans="1:2" x14ac:dyDescent="0.2">
      <c r="A50" s="43" t="s">
        <v>445</v>
      </c>
      <c r="B50" s="44">
        <v>5.41</v>
      </c>
    </row>
    <row r="51" spans="1:2" x14ac:dyDescent="0.2">
      <c r="A51" s="43" t="s">
        <v>446</v>
      </c>
      <c r="B51" s="44">
        <v>5.51</v>
      </c>
    </row>
    <row r="52" spans="1:2" x14ac:dyDescent="0.2">
      <c r="A52" s="43" t="s">
        <v>447</v>
      </c>
      <c r="B52" s="44">
        <v>5.62</v>
      </c>
    </row>
    <row r="53" spans="1:2" x14ac:dyDescent="0.2">
      <c r="A53" s="43" t="s">
        <v>448</v>
      </c>
      <c r="B53" s="44">
        <v>5.73</v>
      </c>
    </row>
    <row r="54" spans="1:2" x14ac:dyDescent="0.2">
      <c r="A54" s="43" t="s">
        <v>449</v>
      </c>
      <c r="B54" s="44">
        <v>5.85</v>
      </c>
    </row>
    <row r="55" spans="1:2" x14ac:dyDescent="0.2">
      <c r="A55" s="43" t="s">
        <v>450</v>
      </c>
      <c r="B55" s="44">
        <v>5.97</v>
      </c>
    </row>
    <row r="56" spans="1:2" x14ac:dyDescent="0.2">
      <c r="A56" s="43" t="s">
        <v>451</v>
      </c>
      <c r="B56" s="44">
        <v>6.1</v>
      </c>
    </row>
    <row r="57" spans="1:2" x14ac:dyDescent="0.2">
      <c r="A57" s="43" t="s">
        <v>452</v>
      </c>
      <c r="B57" s="44">
        <v>6.24</v>
      </c>
    </row>
    <row r="58" spans="1:2" x14ac:dyDescent="0.2">
      <c r="A58" s="43" t="s">
        <v>453</v>
      </c>
      <c r="B58" s="44">
        <v>6.37</v>
      </c>
    </row>
    <row r="59" spans="1:2" x14ac:dyDescent="0.2">
      <c r="A59" s="43" t="s">
        <v>454</v>
      </c>
      <c r="B59" s="44">
        <v>6.52</v>
      </c>
    </row>
    <row r="60" spans="1:2" x14ac:dyDescent="0.2">
      <c r="A60" s="43" t="s">
        <v>455</v>
      </c>
      <c r="B60" s="44">
        <v>6.67</v>
      </c>
    </row>
    <row r="61" spans="1:2" x14ac:dyDescent="0.2">
      <c r="A61" s="43" t="s">
        <v>456</v>
      </c>
      <c r="B61" s="44">
        <v>6.83</v>
      </c>
    </row>
    <row r="62" spans="1:2" x14ac:dyDescent="0.2">
      <c r="A62" s="43" t="s">
        <v>457</v>
      </c>
      <c r="B62" s="44">
        <v>7</v>
      </c>
    </row>
    <row r="63" spans="1:2" x14ac:dyDescent="0.2">
      <c r="A63" s="43" t="s">
        <v>458</v>
      </c>
      <c r="B63" s="44">
        <v>7.17</v>
      </c>
    </row>
    <row r="64" spans="1:2" x14ac:dyDescent="0.2">
      <c r="A64" s="43" t="s">
        <v>459</v>
      </c>
      <c r="B64" s="44">
        <v>7.35</v>
      </c>
    </row>
    <row r="65" spans="1:2" x14ac:dyDescent="0.2">
      <c r="A65" s="43" t="s">
        <v>460</v>
      </c>
      <c r="B65" s="44">
        <v>7.54</v>
      </c>
    </row>
    <row r="66" spans="1:2" x14ac:dyDescent="0.2">
      <c r="A66" s="43" t="s">
        <v>461</v>
      </c>
      <c r="B66" s="44">
        <v>7.73</v>
      </c>
    </row>
  </sheetData>
  <sheetProtection algorithmName="SHA-512" hashValue="ytolyW1hR4oUD4mKEAXJBN4v8ZNTWsQCcdTrvHC/7N+j97dCzXpZrhyBSwNVp+JBy79iyi6iqRvCVUNbLmnlGQ==" saltValue="hTa/1rHA3TTjDYugs9K2gg==" spinCount="100000" sheet="1" objects="1" scenarios="1"/>
  <phoneticPr fontId="34" type="noConversion"/>
  <conditionalFormatting sqref="A6:A21">
    <cfRule type="expression" dxfId="15" priority="1" stopIfTrue="1">
      <formula>MOD(ROW(),2)=0</formula>
    </cfRule>
    <cfRule type="expression" dxfId="14" priority="2" stopIfTrue="1">
      <formula>MOD(ROW(),2)&lt;&gt;0</formula>
    </cfRule>
  </conditionalFormatting>
  <conditionalFormatting sqref="A26:A66">
    <cfRule type="expression" dxfId="13" priority="5" stopIfTrue="1">
      <formula>MOD(ROW(),2)=0</formula>
    </cfRule>
    <cfRule type="expression" dxfId="12" priority="6" stopIfTrue="1">
      <formula>MOD(ROW(),2)&lt;&gt;0</formula>
    </cfRule>
  </conditionalFormatting>
  <conditionalFormatting sqref="B6:B21">
    <cfRule type="expression" dxfId="11" priority="3" stopIfTrue="1">
      <formula>MOD(ROW(),2)=0</formula>
    </cfRule>
    <cfRule type="expression" dxfId="10" priority="4" stopIfTrue="1">
      <formula>MOD(ROW(),2)&lt;&gt;0</formula>
    </cfRule>
  </conditionalFormatting>
  <conditionalFormatting sqref="B26:B66">
    <cfRule type="expression" dxfId="9" priority="7" stopIfTrue="1">
      <formula>MOD(ROW(),2)=0</formula>
    </cfRule>
    <cfRule type="expression" dxfId="8" priority="8" stopIfTrue="1">
      <formula>MOD(ROW(),2)&lt;&gt;0</formula>
    </cfRule>
  </conditionalFormatting>
  <pageMargins left="0.7" right="0.7" top="0.75" bottom="0.75" header="0.3" footer="0.3"/>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6CCC5-8662-448F-860B-4458A9BDA4C7}">
  <sheetPr codeName="Sheet68"/>
  <dimension ref="A1:C116"/>
  <sheetViews>
    <sheetView showGridLines="0" workbookViewId="0">
      <selection activeCell="A6" sqref="A6"/>
    </sheetView>
  </sheetViews>
  <sheetFormatPr defaultRowHeight="12.75" x14ac:dyDescent="0.2"/>
  <cols>
    <col min="1" max="1" width="45.85546875" customWidth="1"/>
    <col min="2" max="3" width="22.85546875" customWidth="1"/>
  </cols>
  <sheetData>
    <row r="1" spans="1:3" s="1" customFormat="1" ht="20.25" x14ac:dyDescent="0.3">
      <c r="A1" s="2" t="s">
        <v>0</v>
      </c>
    </row>
    <row r="2" spans="1:3" s="1" customFormat="1" ht="15.75" x14ac:dyDescent="0.25">
      <c r="A2" s="30" t="s">
        <v>1</v>
      </c>
      <c r="B2" s="3" t="str">
        <f>wb_title</f>
        <v>LGPS_NI - Consolidated Factor Spreadsheet</v>
      </c>
    </row>
    <row r="3" spans="1:3" s="1" customFormat="1" ht="15.75" x14ac:dyDescent="0.25">
      <c r="A3" s="30" t="s">
        <v>2</v>
      </c>
      <c r="B3" s="3" t="str">
        <f>TABLE_FACTOR_TYPE_1 &amp; " - x-" &amp; TABLE_SERIES_NUMBER_1</f>
        <v>AVC to AP - x-802</v>
      </c>
    </row>
    <row r="6" spans="1:3" x14ac:dyDescent="0.2">
      <c r="A6" s="40" t="s">
        <v>361</v>
      </c>
      <c r="B6" s="47" t="s">
        <v>362</v>
      </c>
      <c r="C6" s="47"/>
    </row>
    <row r="7" spans="1:3" x14ac:dyDescent="0.2">
      <c r="A7" s="40" t="s">
        <v>363</v>
      </c>
      <c r="B7" s="47" t="s">
        <v>31</v>
      </c>
      <c r="C7" s="47"/>
    </row>
    <row r="8" spans="1:3" x14ac:dyDescent="0.2">
      <c r="A8" s="40" t="s">
        <v>149</v>
      </c>
      <c r="B8" s="47" t="s">
        <v>162</v>
      </c>
      <c r="C8" s="47"/>
    </row>
    <row r="9" spans="1:3" x14ac:dyDescent="0.2">
      <c r="A9" s="40" t="s">
        <v>150</v>
      </c>
      <c r="B9" s="47" t="s">
        <v>353</v>
      </c>
      <c r="C9" s="47"/>
    </row>
    <row r="10" spans="1:3" ht="38.25" x14ac:dyDescent="0.2">
      <c r="A10" s="40" t="s">
        <v>6</v>
      </c>
      <c r="B10" s="47" t="s">
        <v>358</v>
      </c>
      <c r="C10" s="47"/>
    </row>
    <row r="11" spans="1:3" x14ac:dyDescent="0.2">
      <c r="A11" s="40" t="s">
        <v>151</v>
      </c>
      <c r="B11" s="47" t="s">
        <v>236</v>
      </c>
      <c r="C11" s="47"/>
    </row>
    <row r="12" spans="1:3" ht="38.25" x14ac:dyDescent="0.2">
      <c r="A12" s="40" t="s">
        <v>152</v>
      </c>
      <c r="B12" s="47" t="s">
        <v>355</v>
      </c>
      <c r="C12" s="47"/>
    </row>
    <row r="13" spans="1:3" x14ac:dyDescent="0.2">
      <c r="A13" s="40" t="s">
        <v>364</v>
      </c>
      <c r="B13" s="47">
        <v>0</v>
      </c>
      <c r="C13" s="47"/>
    </row>
    <row r="14" spans="1:3" x14ac:dyDescent="0.2">
      <c r="A14" s="40" t="s">
        <v>154</v>
      </c>
      <c r="B14" s="47">
        <v>802</v>
      </c>
      <c r="C14" s="47"/>
    </row>
    <row r="15" spans="1:3" x14ac:dyDescent="0.2">
      <c r="A15" s="40" t="s">
        <v>365</v>
      </c>
      <c r="B15" s="47" t="s">
        <v>359</v>
      </c>
      <c r="C15" s="47"/>
    </row>
    <row r="16" spans="1:3" x14ac:dyDescent="0.2">
      <c r="A16" s="40" t="s">
        <v>156</v>
      </c>
      <c r="B16" s="47" t="s">
        <v>360</v>
      </c>
      <c r="C16" s="47"/>
    </row>
    <row r="17" spans="1:3" x14ac:dyDescent="0.2">
      <c r="A17" s="41" t="s">
        <v>366</v>
      </c>
      <c r="B17" s="47"/>
      <c r="C17" s="47"/>
    </row>
    <row r="18" spans="1:3" x14ac:dyDescent="0.2">
      <c r="A18" s="40" t="s">
        <v>158</v>
      </c>
      <c r="B18" s="48">
        <v>45195</v>
      </c>
      <c r="C18" s="48"/>
    </row>
    <row r="19" spans="1:3" x14ac:dyDescent="0.2">
      <c r="A19" s="40" t="s">
        <v>159</v>
      </c>
      <c r="B19" s="48">
        <v>45218</v>
      </c>
      <c r="C19" s="48"/>
    </row>
    <row r="20" spans="1:3" x14ac:dyDescent="0.2">
      <c r="A20" s="40" t="s">
        <v>160</v>
      </c>
      <c r="B20" s="47" t="s">
        <v>169</v>
      </c>
      <c r="C20" s="47"/>
    </row>
    <row r="21" spans="1:3" x14ac:dyDescent="0.2">
      <c r="A21" s="40" t="s">
        <v>367</v>
      </c>
      <c r="B21" s="47"/>
      <c r="C21" s="47"/>
    </row>
    <row r="23" spans="1:3" x14ac:dyDescent="0.2">
      <c r="A23" s="23" t="str">
        <f>HYPERLINK("#'Factor List'!A1", "Back to Factor List")</f>
        <v>Back to Factor List</v>
      </c>
      <c r="B23" s="23" t="str">
        <f>HYPERLINK("#'Assumptions'!A1", "Assumptions")</f>
        <v>Assumptions</v>
      </c>
    </row>
    <row r="26" spans="1:3" s="56" customFormat="1" ht="38.25" x14ac:dyDescent="0.2">
      <c r="A26" s="55" t="s">
        <v>368</v>
      </c>
      <c r="B26" s="55" t="s">
        <v>624</v>
      </c>
    </row>
    <row r="27" spans="1:3" x14ac:dyDescent="0.2">
      <c r="A27" s="43" t="s">
        <v>462</v>
      </c>
      <c r="B27" s="44">
        <v>3.18</v>
      </c>
    </row>
    <row r="28" spans="1:3" x14ac:dyDescent="0.2">
      <c r="A28" s="43" t="s">
        <v>463</v>
      </c>
      <c r="B28" s="44">
        <v>3.19</v>
      </c>
    </row>
    <row r="29" spans="1:3" x14ac:dyDescent="0.2">
      <c r="A29" s="43" t="s">
        <v>464</v>
      </c>
      <c r="B29" s="44">
        <v>3.21</v>
      </c>
    </row>
    <row r="30" spans="1:3" x14ac:dyDescent="0.2">
      <c r="A30" s="43" t="s">
        <v>465</v>
      </c>
      <c r="B30" s="44">
        <v>3.22</v>
      </c>
    </row>
    <row r="31" spans="1:3" x14ac:dyDescent="0.2">
      <c r="A31" s="43" t="s">
        <v>466</v>
      </c>
      <c r="B31" s="44">
        <v>3.23</v>
      </c>
    </row>
    <row r="32" spans="1:3" x14ac:dyDescent="0.2">
      <c r="A32" s="43" t="s">
        <v>467</v>
      </c>
      <c r="B32" s="44">
        <v>3.25</v>
      </c>
    </row>
    <row r="33" spans="1:2" x14ac:dyDescent="0.2">
      <c r="A33" s="43" t="s">
        <v>468</v>
      </c>
      <c r="B33" s="44">
        <v>3.26</v>
      </c>
    </row>
    <row r="34" spans="1:2" x14ac:dyDescent="0.2">
      <c r="A34" s="43" t="s">
        <v>469</v>
      </c>
      <c r="B34" s="44">
        <v>3.27</v>
      </c>
    </row>
    <row r="35" spans="1:2" x14ac:dyDescent="0.2">
      <c r="A35" s="43" t="s">
        <v>470</v>
      </c>
      <c r="B35" s="44">
        <v>3.29</v>
      </c>
    </row>
    <row r="36" spans="1:2" x14ac:dyDescent="0.2">
      <c r="A36" s="43" t="s">
        <v>471</v>
      </c>
      <c r="B36" s="44">
        <v>3.3</v>
      </c>
    </row>
    <row r="37" spans="1:2" x14ac:dyDescent="0.2">
      <c r="A37" s="43" t="s">
        <v>472</v>
      </c>
      <c r="B37" s="44">
        <v>3.32</v>
      </c>
    </row>
    <row r="38" spans="1:2" x14ac:dyDescent="0.2">
      <c r="A38" s="43" t="s">
        <v>473</v>
      </c>
      <c r="B38" s="44">
        <v>3.33</v>
      </c>
    </row>
    <row r="39" spans="1:2" x14ac:dyDescent="0.2">
      <c r="A39" s="43" t="s">
        <v>474</v>
      </c>
      <c r="B39" s="44">
        <v>3.35</v>
      </c>
    </row>
    <row r="40" spans="1:2" x14ac:dyDescent="0.2">
      <c r="A40" s="43" t="s">
        <v>475</v>
      </c>
      <c r="B40" s="44">
        <v>3.37</v>
      </c>
    </row>
    <row r="41" spans="1:2" x14ac:dyDescent="0.2">
      <c r="A41" s="43" t="s">
        <v>476</v>
      </c>
      <c r="B41" s="44">
        <v>3.38</v>
      </c>
    </row>
    <row r="42" spans="1:2" x14ac:dyDescent="0.2">
      <c r="A42" s="43" t="s">
        <v>477</v>
      </c>
      <c r="B42" s="44">
        <v>3.4</v>
      </c>
    </row>
    <row r="43" spans="1:2" x14ac:dyDescent="0.2">
      <c r="A43" s="43" t="s">
        <v>478</v>
      </c>
      <c r="B43" s="44">
        <v>3.41</v>
      </c>
    </row>
    <row r="44" spans="1:2" x14ac:dyDescent="0.2">
      <c r="A44" s="43" t="s">
        <v>479</v>
      </c>
      <c r="B44" s="44">
        <v>3.43</v>
      </c>
    </row>
    <row r="45" spans="1:2" x14ac:dyDescent="0.2">
      <c r="A45" s="43" t="s">
        <v>480</v>
      </c>
      <c r="B45" s="44">
        <v>3.45</v>
      </c>
    </row>
    <row r="46" spans="1:2" x14ac:dyDescent="0.2">
      <c r="A46" s="43" t="s">
        <v>481</v>
      </c>
      <c r="B46" s="44">
        <v>3.47</v>
      </c>
    </row>
    <row r="47" spans="1:2" x14ac:dyDescent="0.2">
      <c r="A47" s="43" t="s">
        <v>482</v>
      </c>
      <c r="B47" s="44">
        <v>3.49</v>
      </c>
    </row>
    <row r="48" spans="1:2" x14ac:dyDescent="0.2">
      <c r="A48" s="43" t="s">
        <v>483</v>
      </c>
      <c r="B48" s="44">
        <v>3.5</v>
      </c>
    </row>
    <row r="49" spans="1:2" x14ac:dyDescent="0.2">
      <c r="A49" s="43" t="s">
        <v>484</v>
      </c>
      <c r="B49" s="44">
        <v>3.52</v>
      </c>
    </row>
    <row r="50" spans="1:2" x14ac:dyDescent="0.2">
      <c r="A50" s="43" t="s">
        <v>485</v>
      </c>
      <c r="B50" s="44">
        <v>3.54</v>
      </c>
    </row>
    <row r="51" spans="1:2" x14ac:dyDescent="0.2">
      <c r="A51" s="43" t="s">
        <v>486</v>
      </c>
      <c r="B51" s="44">
        <v>3.56</v>
      </c>
    </row>
    <row r="52" spans="1:2" x14ac:dyDescent="0.2">
      <c r="A52" s="43" t="s">
        <v>487</v>
      </c>
      <c r="B52" s="44">
        <v>3.58</v>
      </c>
    </row>
    <row r="53" spans="1:2" x14ac:dyDescent="0.2">
      <c r="A53" s="43" t="s">
        <v>488</v>
      </c>
      <c r="B53" s="44">
        <v>3.61</v>
      </c>
    </row>
    <row r="54" spans="1:2" x14ac:dyDescent="0.2">
      <c r="A54" s="43" t="s">
        <v>489</v>
      </c>
      <c r="B54" s="44">
        <v>3.63</v>
      </c>
    </row>
    <row r="55" spans="1:2" x14ac:dyDescent="0.2">
      <c r="A55" s="43" t="s">
        <v>490</v>
      </c>
      <c r="B55" s="44">
        <v>3.65</v>
      </c>
    </row>
    <row r="56" spans="1:2" x14ac:dyDescent="0.2">
      <c r="A56" s="43" t="s">
        <v>491</v>
      </c>
      <c r="B56" s="44">
        <v>3.67</v>
      </c>
    </row>
    <row r="57" spans="1:2" x14ac:dyDescent="0.2">
      <c r="A57" s="43" t="s">
        <v>492</v>
      </c>
      <c r="B57" s="44">
        <v>3.69</v>
      </c>
    </row>
    <row r="58" spans="1:2" x14ac:dyDescent="0.2">
      <c r="A58" s="43" t="s">
        <v>493</v>
      </c>
      <c r="B58" s="44">
        <v>3.72</v>
      </c>
    </row>
    <row r="59" spans="1:2" x14ac:dyDescent="0.2">
      <c r="A59" s="43" t="s">
        <v>494</v>
      </c>
      <c r="B59" s="44">
        <v>3.74</v>
      </c>
    </row>
    <row r="60" spans="1:2" x14ac:dyDescent="0.2">
      <c r="A60" s="43" t="s">
        <v>495</v>
      </c>
      <c r="B60" s="44">
        <v>3.77</v>
      </c>
    </row>
    <row r="61" spans="1:2" x14ac:dyDescent="0.2">
      <c r="A61" s="43" t="s">
        <v>496</v>
      </c>
      <c r="B61" s="44">
        <v>3.79</v>
      </c>
    </row>
    <row r="62" spans="1:2" x14ac:dyDescent="0.2">
      <c r="A62" s="43" t="s">
        <v>497</v>
      </c>
      <c r="B62" s="44">
        <v>3.82</v>
      </c>
    </row>
    <row r="63" spans="1:2" x14ac:dyDescent="0.2">
      <c r="A63" s="43" t="s">
        <v>498</v>
      </c>
      <c r="B63" s="44">
        <v>3.85</v>
      </c>
    </row>
    <row r="64" spans="1:2" x14ac:dyDescent="0.2">
      <c r="A64" s="43" t="s">
        <v>499</v>
      </c>
      <c r="B64" s="44">
        <v>3.88</v>
      </c>
    </row>
    <row r="65" spans="1:2" x14ac:dyDescent="0.2">
      <c r="A65" s="43" t="s">
        <v>500</v>
      </c>
      <c r="B65" s="44">
        <v>3.91</v>
      </c>
    </row>
    <row r="66" spans="1:2" x14ac:dyDescent="0.2">
      <c r="A66" s="43" t="s">
        <v>501</v>
      </c>
      <c r="B66" s="44">
        <v>3.94</v>
      </c>
    </row>
    <row r="67" spans="1:2" x14ac:dyDescent="0.2">
      <c r="A67" s="43" t="s">
        <v>502</v>
      </c>
      <c r="B67" s="44">
        <v>3.97</v>
      </c>
    </row>
    <row r="68" spans="1:2" x14ac:dyDescent="0.2">
      <c r="A68" s="43" t="s">
        <v>503</v>
      </c>
      <c r="B68" s="44">
        <v>4</v>
      </c>
    </row>
    <row r="69" spans="1:2" x14ac:dyDescent="0.2">
      <c r="A69" s="43" t="s">
        <v>504</v>
      </c>
      <c r="B69" s="44">
        <v>4.03</v>
      </c>
    </row>
    <row r="70" spans="1:2" x14ac:dyDescent="0.2">
      <c r="A70" s="43" t="s">
        <v>505</v>
      </c>
      <c r="B70" s="44">
        <v>4.07</v>
      </c>
    </row>
    <row r="71" spans="1:2" x14ac:dyDescent="0.2">
      <c r="A71" s="43" t="s">
        <v>506</v>
      </c>
      <c r="B71" s="44">
        <v>4.0999999999999996</v>
      </c>
    </row>
    <row r="72" spans="1:2" x14ac:dyDescent="0.2">
      <c r="A72" s="43" t="s">
        <v>507</v>
      </c>
      <c r="B72" s="44">
        <v>4.1399999999999997</v>
      </c>
    </row>
    <row r="73" spans="1:2" x14ac:dyDescent="0.2">
      <c r="A73" s="43" t="s">
        <v>508</v>
      </c>
      <c r="B73" s="44">
        <v>4.17</v>
      </c>
    </row>
    <row r="74" spans="1:2" x14ac:dyDescent="0.2">
      <c r="A74" s="43" t="s">
        <v>509</v>
      </c>
      <c r="B74" s="44">
        <v>4.21</v>
      </c>
    </row>
    <row r="75" spans="1:2" x14ac:dyDescent="0.2">
      <c r="A75" s="43" t="s">
        <v>510</v>
      </c>
      <c r="B75" s="44">
        <v>4.25</v>
      </c>
    </row>
    <row r="76" spans="1:2" x14ac:dyDescent="0.2">
      <c r="A76" s="43" t="s">
        <v>511</v>
      </c>
      <c r="B76" s="44">
        <v>4.29</v>
      </c>
    </row>
    <row r="77" spans="1:2" x14ac:dyDescent="0.2">
      <c r="A77" s="43" t="s">
        <v>422</v>
      </c>
      <c r="B77" s="44">
        <v>4.34</v>
      </c>
    </row>
    <row r="78" spans="1:2" x14ac:dyDescent="0.2">
      <c r="A78" s="43" t="s">
        <v>423</v>
      </c>
      <c r="B78" s="44">
        <v>4.38</v>
      </c>
    </row>
    <row r="79" spans="1:2" x14ac:dyDescent="0.2">
      <c r="A79" s="43" t="s">
        <v>424</v>
      </c>
      <c r="B79" s="44">
        <v>4.43</v>
      </c>
    </row>
    <row r="80" spans="1:2" x14ac:dyDescent="0.2">
      <c r="A80" s="43" t="s">
        <v>425</v>
      </c>
      <c r="B80" s="44">
        <v>4.47</v>
      </c>
    </row>
    <row r="81" spans="1:2" x14ac:dyDescent="0.2">
      <c r="A81" s="43" t="s">
        <v>426</v>
      </c>
      <c r="B81" s="44">
        <v>4.5199999999999996</v>
      </c>
    </row>
    <row r="82" spans="1:2" x14ac:dyDescent="0.2">
      <c r="A82" s="43" t="s">
        <v>427</v>
      </c>
      <c r="B82" s="44">
        <v>4.57</v>
      </c>
    </row>
    <row r="83" spans="1:2" x14ac:dyDescent="0.2">
      <c r="A83" s="43" t="s">
        <v>428</v>
      </c>
      <c r="B83" s="44">
        <v>4.62</v>
      </c>
    </row>
    <row r="84" spans="1:2" x14ac:dyDescent="0.2">
      <c r="A84" s="43" t="s">
        <v>429</v>
      </c>
      <c r="B84" s="44">
        <v>4.68</v>
      </c>
    </row>
    <row r="85" spans="1:2" x14ac:dyDescent="0.2">
      <c r="A85" s="43" t="s">
        <v>430</v>
      </c>
      <c r="B85" s="44">
        <v>4.7300000000000004</v>
      </c>
    </row>
    <row r="86" spans="1:2" x14ac:dyDescent="0.2">
      <c r="A86" s="43" t="s">
        <v>431</v>
      </c>
      <c r="B86" s="44">
        <v>4.79</v>
      </c>
    </row>
    <row r="87" spans="1:2" x14ac:dyDescent="0.2">
      <c r="A87" s="43" t="s">
        <v>432</v>
      </c>
      <c r="B87" s="44">
        <v>4.8499999999999996</v>
      </c>
    </row>
    <row r="88" spans="1:2" x14ac:dyDescent="0.2">
      <c r="A88" s="43" t="s">
        <v>433</v>
      </c>
      <c r="B88" s="44">
        <v>4.91</v>
      </c>
    </row>
    <row r="89" spans="1:2" x14ac:dyDescent="0.2">
      <c r="A89" s="43" t="s">
        <v>434</v>
      </c>
      <c r="B89" s="44">
        <v>4.97</v>
      </c>
    </row>
    <row r="90" spans="1:2" x14ac:dyDescent="0.2">
      <c r="A90" s="43" t="s">
        <v>435</v>
      </c>
      <c r="B90" s="44">
        <v>5.04</v>
      </c>
    </row>
    <row r="91" spans="1:2" x14ac:dyDescent="0.2">
      <c r="A91" s="43" t="s">
        <v>436</v>
      </c>
      <c r="B91" s="44">
        <v>5.1100000000000003</v>
      </c>
    </row>
    <row r="92" spans="1:2" x14ac:dyDescent="0.2">
      <c r="A92" s="43" t="s">
        <v>437</v>
      </c>
      <c r="B92" s="44">
        <v>5.17</v>
      </c>
    </row>
    <row r="93" spans="1:2" x14ac:dyDescent="0.2">
      <c r="A93" s="43" t="s">
        <v>438</v>
      </c>
      <c r="B93" s="44">
        <v>5.25</v>
      </c>
    </row>
    <row r="94" spans="1:2" x14ac:dyDescent="0.2">
      <c r="A94" s="43" t="s">
        <v>439</v>
      </c>
      <c r="B94" s="44">
        <v>5.32</v>
      </c>
    </row>
    <row r="95" spans="1:2" x14ac:dyDescent="0.2">
      <c r="A95" s="43" t="s">
        <v>440</v>
      </c>
      <c r="B95" s="44">
        <v>5.4</v>
      </c>
    </row>
    <row r="96" spans="1:2" x14ac:dyDescent="0.2">
      <c r="A96" s="43" t="s">
        <v>441</v>
      </c>
      <c r="B96" s="44">
        <v>5.48</v>
      </c>
    </row>
    <row r="97" spans="1:2" x14ac:dyDescent="0.2">
      <c r="A97" s="43" t="s">
        <v>442</v>
      </c>
      <c r="B97" s="44">
        <v>5.57</v>
      </c>
    </row>
    <row r="98" spans="1:2" x14ac:dyDescent="0.2">
      <c r="A98" s="43" t="s">
        <v>443</v>
      </c>
      <c r="B98" s="44">
        <v>5.68</v>
      </c>
    </row>
    <row r="99" spans="1:2" x14ac:dyDescent="0.2">
      <c r="A99" s="43" t="s">
        <v>444</v>
      </c>
      <c r="B99" s="44">
        <v>5.79</v>
      </c>
    </row>
    <row r="100" spans="1:2" x14ac:dyDescent="0.2">
      <c r="A100" s="43" t="s">
        <v>445</v>
      </c>
      <c r="B100" s="44">
        <v>5.91</v>
      </c>
    </row>
    <row r="101" spans="1:2" x14ac:dyDescent="0.2">
      <c r="A101" s="43" t="s">
        <v>446</v>
      </c>
      <c r="B101" s="44">
        <v>6.04</v>
      </c>
    </row>
    <row r="102" spans="1:2" x14ac:dyDescent="0.2">
      <c r="A102" s="43" t="s">
        <v>447</v>
      </c>
      <c r="B102" s="44">
        <v>6.16</v>
      </c>
    </row>
    <row r="103" spans="1:2" x14ac:dyDescent="0.2">
      <c r="A103" s="43" t="s">
        <v>448</v>
      </c>
      <c r="B103" s="44">
        <v>6.3</v>
      </c>
    </row>
    <row r="104" spans="1:2" x14ac:dyDescent="0.2">
      <c r="A104" s="43" t="s">
        <v>449</v>
      </c>
      <c r="B104" s="44">
        <v>6.44</v>
      </c>
    </row>
    <row r="105" spans="1:2" x14ac:dyDescent="0.2">
      <c r="A105" s="43" t="s">
        <v>450</v>
      </c>
      <c r="B105" s="44">
        <v>6.59</v>
      </c>
    </row>
    <row r="106" spans="1:2" x14ac:dyDescent="0.2">
      <c r="A106" s="43" t="s">
        <v>451</v>
      </c>
      <c r="B106" s="44">
        <v>6.74</v>
      </c>
    </row>
    <row r="107" spans="1:2" x14ac:dyDescent="0.2">
      <c r="A107" s="43" t="s">
        <v>452</v>
      </c>
      <c r="B107" s="44">
        <v>6.9</v>
      </c>
    </row>
    <row r="108" spans="1:2" x14ac:dyDescent="0.2">
      <c r="A108" s="43" t="s">
        <v>453</v>
      </c>
      <c r="B108" s="44">
        <v>7.07</v>
      </c>
    </row>
    <row r="109" spans="1:2" x14ac:dyDescent="0.2">
      <c r="A109" s="43" t="s">
        <v>454</v>
      </c>
      <c r="B109" s="44">
        <v>7.25</v>
      </c>
    </row>
    <row r="110" spans="1:2" x14ac:dyDescent="0.2">
      <c r="A110" s="43" t="s">
        <v>455</v>
      </c>
      <c r="B110" s="44">
        <v>7.43</v>
      </c>
    </row>
    <row r="111" spans="1:2" x14ac:dyDescent="0.2">
      <c r="A111" s="43" t="s">
        <v>456</v>
      </c>
      <c r="B111" s="44">
        <v>7.62</v>
      </c>
    </row>
    <row r="112" spans="1:2" x14ac:dyDescent="0.2">
      <c r="A112" s="43" t="s">
        <v>457</v>
      </c>
      <c r="B112" s="44">
        <v>7.82</v>
      </c>
    </row>
    <row r="113" spans="1:2" x14ac:dyDescent="0.2">
      <c r="A113" s="43" t="s">
        <v>458</v>
      </c>
      <c r="B113" s="44">
        <v>8.0299999999999994</v>
      </c>
    </row>
    <row r="114" spans="1:2" x14ac:dyDescent="0.2">
      <c r="A114" s="43" t="s">
        <v>459</v>
      </c>
      <c r="B114" s="44">
        <v>8.24</v>
      </c>
    </row>
    <row r="115" spans="1:2" x14ac:dyDescent="0.2">
      <c r="A115" s="43" t="s">
        <v>460</v>
      </c>
      <c r="B115" s="44">
        <v>8.4700000000000006</v>
      </c>
    </row>
    <row r="116" spans="1:2" x14ac:dyDescent="0.2">
      <c r="A116" s="43" t="s">
        <v>461</v>
      </c>
      <c r="B116" s="44">
        <v>8.6999999999999993</v>
      </c>
    </row>
  </sheetData>
  <sheetProtection algorithmName="SHA-512" hashValue="7X+tTNpqi9A+vl9f6WL48NmRQ54LUxpmwas9YaPbX/yKrHjniSLLxeIcd/MEg1qBxtGpEaSU51vYcGQeYJ/I0w==" saltValue="tPhEv3g4ZaQ5Dj16KVhHpQ==" spinCount="100000" sheet="1" objects="1" scenarios="1"/>
  <phoneticPr fontId="34" type="noConversion"/>
  <conditionalFormatting sqref="A6:A21">
    <cfRule type="expression" dxfId="7" priority="1" stopIfTrue="1">
      <formula>MOD(ROW(),2)=0</formula>
    </cfRule>
    <cfRule type="expression" dxfId="6" priority="2" stopIfTrue="1">
      <formula>MOD(ROW(),2)&lt;&gt;0</formula>
    </cfRule>
  </conditionalFormatting>
  <conditionalFormatting sqref="A26:A116">
    <cfRule type="expression" dxfId="5" priority="5" stopIfTrue="1">
      <formula>MOD(ROW(),2)=0</formula>
    </cfRule>
    <cfRule type="expression" dxfId="4" priority="6" stopIfTrue="1">
      <formula>MOD(ROW(),2)&lt;&gt;0</formula>
    </cfRule>
  </conditionalFormatting>
  <conditionalFormatting sqref="B26:B116">
    <cfRule type="expression" dxfId="3" priority="7" stopIfTrue="1">
      <formula>MOD(ROW(),2)=0</formula>
    </cfRule>
    <cfRule type="expression" dxfId="2" priority="8" stopIfTrue="1">
      <formula>MOD(ROW(),2)&lt;&gt;0</formula>
    </cfRule>
  </conditionalFormatting>
  <conditionalFormatting sqref="B6:C21">
    <cfRule type="expression" dxfId="1" priority="3" stopIfTrue="1">
      <formula>MOD(ROW(),2)=0</formula>
    </cfRule>
    <cfRule type="expression" dxfId="0" priority="4" stopIfTrue="1">
      <formula>MOD(ROW(),2)&lt;&gt;0</formula>
    </cfRule>
  </conditionalFormatting>
  <pageMargins left="0.7" right="0.7" top="0.75" bottom="0.75" header="0.3" footer="0.3"/>
  <tableParts count="1">
    <tablePart r:id="rId1"/>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C199-8A14-4144-B384-935DB8AEDBC3}">
  <sheetPr codeName="Sheet1"/>
  <dimension ref="A1:B23"/>
  <sheetViews>
    <sheetView showGridLines="0" workbookViewId="0">
      <selection activeCell="A6" sqref="A6"/>
    </sheetView>
  </sheetViews>
  <sheetFormatPr defaultRowHeight="12.75" x14ac:dyDescent="0.2"/>
  <cols>
    <col min="1" max="1" width="30.5703125" customWidth="1"/>
    <col min="2" max="2" width="24.5703125" customWidth="1"/>
  </cols>
  <sheetData>
    <row r="1" spans="1:2" s="1" customFormat="1" ht="20.25" x14ac:dyDescent="0.3">
      <c r="A1" s="2" t="s">
        <v>0</v>
      </c>
    </row>
    <row r="2" spans="1:2" s="1" customFormat="1" ht="15.75" x14ac:dyDescent="0.25">
      <c r="A2" s="30" t="s">
        <v>1</v>
      </c>
      <c r="B2" s="3" t="str">
        <f>wb_title</f>
        <v>LGPS_NI - Consolidated Factor Spreadsheet</v>
      </c>
    </row>
    <row r="3" spans="1:2" s="1" customFormat="1" ht="15.75" x14ac:dyDescent="0.25">
      <c r="A3" s="30" t="s">
        <v>2</v>
      </c>
      <c r="B3" s="3" t="str">
        <f>TABLE_FACTOR_TYPE_1 &amp; " - x-" &amp; TABLE_SERIES_NUMBER_1</f>
        <v xml:space="preserve"> - x-</v>
      </c>
    </row>
    <row r="6" spans="1:2" x14ac:dyDescent="0.2">
      <c r="A6" t="s">
        <v>361</v>
      </c>
      <c r="B6" t="s">
        <v>362</v>
      </c>
    </row>
    <row r="7" spans="1:2" x14ac:dyDescent="0.2">
      <c r="A7" t="s">
        <v>363</v>
      </c>
    </row>
    <row r="8" spans="1:2" x14ac:dyDescent="0.2">
      <c r="A8" t="s">
        <v>149</v>
      </c>
    </row>
    <row r="9" spans="1:2" x14ac:dyDescent="0.2">
      <c r="A9" t="s">
        <v>150</v>
      </c>
    </row>
    <row r="10" spans="1:2" x14ac:dyDescent="0.2">
      <c r="A10" t="s">
        <v>6</v>
      </c>
    </row>
    <row r="11" spans="1:2" x14ac:dyDescent="0.2">
      <c r="A11" t="s">
        <v>151</v>
      </c>
    </row>
    <row r="12" spans="1:2" x14ac:dyDescent="0.2">
      <c r="A12" t="s">
        <v>152</v>
      </c>
    </row>
    <row r="13" spans="1:2" x14ac:dyDescent="0.2">
      <c r="A13" t="s">
        <v>364</v>
      </c>
    </row>
    <row r="14" spans="1:2" x14ac:dyDescent="0.2">
      <c r="A14" t="s">
        <v>154</v>
      </c>
    </row>
    <row r="15" spans="1:2" x14ac:dyDescent="0.2">
      <c r="A15" t="s">
        <v>365</v>
      </c>
    </row>
    <row r="16" spans="1:2" x14ac:dyDescent="0.2">
      <c r="A16" t="s">
        <v>156</v>
      </c>
    </row>
    <row r="17" spans="1:2" x14ac:dyDescent="0.2">
      <c r="A17" s="24" t="s">
        <v>366</v>
      </c>
    </row>
    <row r="18" spans="1:2" x14ac:dyDescent="0.2">
      <c r="A18" t="s">
        <v>158</v>
      </c>
    </row>
    <row r="19" spans="1:2" x14ac:dyDescent="0.2">
      <c r="A19" t="s">
        <v>159</v>
      </c>
    </row>
    <row r="20" spans="1:2" x14ac:dyDescent="0.2">
      <c r="A20" t="s">
        <v>160</v>
      </c>
    </row>
    <row r="21" spans="1:2" x14ac:dyDescent="0.2">
      <c r="A21" t="s">
        <v>367</v>
      </c>
    </row>
    <row r="23" spans="1:2" x14ac:dyDescent="0.2">
      <c r="A23" s="23" t="str">
        <f>HYPERLINK("#'Factor List'!A1", "Back to Factor List")</f>
        <v>Back to Factor List</v>
      </c>
      <c r="B23" s="23" t="str">
        <f>HYPERLINK("#'Assumptions'!A1", "Assumptions")</f>
        <v>Assumptions</v>
      </c>
    </row>
  </sheetData>
  <sheetProtection algorithmName="SHA-512" hashValue="GjGL+EkXOWr/vJeZRtJck+PGWBDp7J0m7LIuM+EEkZVbRBsORbTHcVX4gVSfyOH3vehEHYXzetLNKTD6uSfcAg==" saltValue="r/CJ5eqA+Qhvcjjal7oFPA==" spinCount="100000" sheet="1" objects="1" scenarios="1"/>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26DC7-0F7B-43CB-B4A5-5F5F6FB1B9FA}">
  <sheetPr codeName="Sheet9"/>
  <dimension ref="A1:G75"/>
  <sheetViews>
    <sheetView showGridLines="0"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LGPS_NI - Consolidated Factor Spreadsheet</v>
      </c>
    </row>
    <row r="3" spans="1:7" s="1" customFormat="1" ht="15.75" x14ac:dyDescent="0.25">
      <c r="A3" s="30" t="s">
        <v>2</v>
      </c>
      <c r="B3" s="3" t="str">
        <f>TABLE_FACTOR_TYPE_1 &amp; " - x-" &amp; TABLE_SERIES_NUMBER_1</f>
        <v>CETV - x-202</v>
      </c>
    </row>
    <row r="6" spans="1:7" x14ac:dyDescent="0.2">
      <c r="A6" s="40" t="s">
        <v>361</v>
      </c>
      <c r="B6" s="47" t="s">
        <v>362</v>
      </c>
      <c r="C6" s="47"/>
      <c r="D6" s="47"/>
      <c r="E6" s="47"/>
      <c r="F6" s="47"/>
      <c r="G6" s="47"/>
    </row>
    <row r="7" spans="1:7" x14ac:dyDescent="0.2">
      <c r="A7" s="40" t="s">
        <v>363</v>
      </c>
      <c r="B7" s="47" t="s">
        <v>31</v>
      </c>
      <c r="C7" s="47"/>
      <c r="D7" s="47"/>
      <c r="E7" s="47"/>
      <c r="F7" s="47"/>
      <c r="G7" s="47"/>
    </row>
    <row r="8" spans="1:7" x14ac:dyDescent="0.2">
      <c r="A8" s="40" t="s">
        <v>149</v>
      </c>
      <c r="B8" s="47" t="s">
        <v>162</v>
      </c>
      <c r="C8" s="47"/>
      <c r="D8" s="47"/>
      <c r="E8" s="47"/>
      <c r="F8" s="47"/>
      <c r="G8" s="47"/>
    </row>
    <row r="9" spans="1:7" x14ac:dyDescent="0.2">
      <c r="A9" s="40" t="s">
        <v>150</v>
      </c>
      <c r="B9" s="47" t="s">
        <v>163</v>
      </c>
      <c r="C9" s="47"/>
      <c r="D9" s="47"/>
      <c r="E9" s="47"/>
      <c r="F9" s="47"/>
      <c r="G9" s="47"/>
    </row>
    <row r="10" spans="1:7" x14ac:dyDescent="0.2">
      <c r="A10" s="40" t="s">
        <v>6</v>
      </c>
      <c r="B10" s="47" t="s">
        <v>164</v>
      </c>
      <c r="C10" s="47"/>
      <c r="D10" s="47"/>
      <c r="E10" s="47"/>
      <c r="F10" s="47"/>
      <c r="G10" s="47"/>
    </row>
    <row r="11" spans="1:7" x14ac:dyDescent="0.2">
      <c r="A11" s="40" t="s">
        <v>151</v>
      </c>
      <c r="B11" s="47" t="s">
        <v>170</v>
      </c>
      <c r="C11" s="47"/>
      <c r="D11" s="47"/>
      <c r="E11" s="47"/>
      <c r="F11" s="47"/>
      <c r="G11" s="47"/>
    </row>
    <row r="12" spans="1:7" x14ac:dyDescent="0.2">
      <c r="A12" s="40" t="s">
        <v>152</v>
      </c>
      <c r="B12" s="47" t="s">
        <v>166</v>
      </c>
      <c r="C12" s="47"/>
      <c r="D12" s="47"/>
      <c r="E12" s="47"/>
      <c r="F12" s="47"/>
      <c r="G12" s="47"/>
    </row>
    <row r="13" spans="1:7" x14ac:dyDescent="0.2">
      <c r="A13" s="40" t="s">
        <v>364</v>
      </c>
      <c r="B13" s="47">
        <v>0</v>
      </c>
      <c r="C13" s="47"/>
      <c r="D13" s="47"/>
      <c r="E13" s="47"/>
      <c r="F13" s="47"/>
      <c r="G13" s="47"/>
    </row>
    <row r="14" spans="1:7" x14ac:dyDescent="0.2">
      <c r="A14" s="40" t="s">
        <v>154</v>
      </c>
      <c r="B14" s="47">
        <v>202</v>
      </c>
      <c r="C14" s="47"/>
      <c r="D14" s="47"/>
      <c r="E14" s="47"/>
      <c r="F14" s="47"/>
      <c r="G14" s="47"/>
    </row>
    <row r="15" spans="1:7" x14ac:dyDescent="0.2">
      <c r="A15" s="40" t="s">
        <v>365</v>
      </c>
      <c r="B15" s="47" t="s">
        <v>171</v>
      </c>
      <c r="C15" s="47"/>
      <c r="D15" s="47"/>
      <c r="E15" s="47"/>
      <c r="F15" s="47"/>
      <c r="G15" s="47"/>
    </row>
    <row r="16" spans="1:7" x14ac:dyDescent="0.2">
      <c r="A16" s="40" t="s">
        <v>156</v>
      </c>
      <c r="B16" s="47" t="s">
        <v>172</v>
      </c>
      <c r="C16" s="47"/>
      <c r="D16" s="47"/>
      <c r="E16" s="47"/>
      <c r="F16" s="47"/>
      <c r="G16" s="47"/>
    </row>
    <row r="17" spans="1:7" x14ac:dyDescent="0.2">
      <c r="A17" s="41" t="s">
        <v>366</v>
      </c>
      <c r="B17" s="47"/>
      <c r="C17" s="47"/>
      <c r="D17" s="47"/>
      <c r="E17" s="47"/>
      <c r="F17" s="47"/>
      <c r="G17" s="47"/>
    </row>
    <row r="18" spans="1:7" x14ac:dyDescent="0.2">
      <c r="A18" s="40" t="s">
        <v>158</v>
      </c>
      <c r="B18" s="48">
        <v>46175</v>
      </c>
      <c r="C18" s="48"/>
      <c r="D18" s="48"/>
      <c r="E18" s="48"/>
      <c r="F18" s="48"/>
      <c r="G18" s="48"/>
    </row>
    <row r="19" spans="1:7" x14ac:dyDescent="0.2">
      <c r="A19" s="40" t="s">
        <v>159</v>
      </c>
      <c r="B19" s="48">
        <v>46161</v>
      </c>
      <c r="C19" s="48"/>
      <c r="D19" s="48"/>
      <c r="E19" s="48"/>
      <c r="F19" s="48"/>
      <c r="G19" s="48"/>
    </row>
    <row r="20" spans="1:7" x14ac:dyDescent="0.2">
      <c r="A20" s="40" t="s">
        <v>160</v>
      </c>
      <c r="B20" s="47" t="s">
        <v>169</v>
      </c>
      <c r="C20" s="47"/>
      <c r="D20" s="47"/>
      <c r="E20" s="47"/>
      <c r="F20" s="47"/>
      <c r="G20" s="47"/>
    </row>
    <row r="21" spans="1:7" x14ac:dyDescent="0.2">
      <c r="A21" s="40" t="s">
        <v>367</v>
      </c>
      <c r="B21" s="47" t="s">
        <v>82</v>
      </c>
      <c r="C21" s="47"/>
      <c r="D21" s="47"/>
      <c r="E21" s="47"/>
      <c r="F21" s="47"/>
      <c r="G21" s="47"/>
    </row>
    <row r="23" spans="1:7" x14ac:dyDescent="0.2">
      <c r="A23" s="23" t="str">
        <f>HYPERLINK("#'Factor List'!A1", "Back to Factor List")</f>
        <v>Back to Factor List</v>
      </c>
      <c r="B23" s="23" t="str">
        <f>HYPERLINK("#'Assumptions'!A1", "Assumptions")</f>
        <v>Assumptions</v>
      </c>
    </row>
    <row r="26" spans="1:7" s="56" customFormat="1" ht="25.5" x14ac:dyDescent="0.2">
      <c r="A26" s="55" t="s">
        <v>368</v>
      </c>
      <c r="B26" s="55" t="s">
        <v>369</v>
      </c>
      <c r="C26" s="55" t="s">
        <v>370</v>
      </c>
      <c r="D26" s="55" t="s">
        <v>371</v>
      </c>
      <c r="E26" s="55" t="s">
        <v>372</v>
      </c>
      <c r="F26" s="55" t="s">
        <v>373</v>
      </c>
      <c r="G26" s="55" t="s">
        <v>374</v>
      </c>
    </row>
    <row r="27" spans="1:7" x14ac:dyDescent="0.2">
      <c r="A27" s="43">
        <v>16</v>
      </c>
      <c r="B27" s="44">
        <v>7.47</v>
      </c>
      <c r="C27" s="44">
        <v>0.38</v>
      </c>
      <c r="D27" s="44">
        <v>1.28</v>
      </c>
      <c r="E27" s="44">
        <v>-3.98</v>
      </c>
      <c r="F27" s="44">
        <v>-3.98</v>
      </c>
      <c r="G27" s="44">
        <v>0</v>
      </c>
    </row>
    <row r="28" spans="1:7" x14ac:dyDescent="0.2">
      <c r="A28" s="43">
        <v>17</v>
      </c>
      <c r="B28" s="44">
        <v>7.61</v>
      </c>
      <c r="C28" s="44">
        <v>0.39</v>
      </c>
      <c r="D28" s="44">
        <v>1.36</v>
      </c>
      <c r="E28" s="44">
        <v>-3.99</v>
      </c>
      <c r="F28" s="44">
        <v>-3.99</v>
      </c>
      <c r="G28" s="44">
        <v>0</v>
      </c>
    </row>
    <row r="29" spans="1:7" x14ac:dyDescent="0.2">
      <c r="A29" s="43">
        <v>18</v>
      </c>
      <c r="B29" s="44">
        <v>7.74</v>
      </c>
      <c r="C29" s="44">
        <v>0.4</v>
      </c>
      <c r="D29" s="44">
        <v>1.44</v>
      </c>
      <c r="E29" s="44">
        <v>-4</v>
      </c>
      <c r="F29" s="44">
        <v>-4</v>
      </c>
      <c r="G29" s="44">
        <v>0</v>
      </c>
    </row>
    <row r="30" spans="1:7" x14ac:dyDescent="0.2">
      <c r="A30" s="43">
        <v>19</v>
      </c>
      <c r="B30" s="44">
        <v>7.88</v>
      </c>
      <c r="C30" s="44">
        <v>0.41</v>
      </c>
      <c r="D30" s="44">
        <v>1.49</v>
      </c>
      <c r="E30" s="44">
        <v>-4.01</v>
      </c>
      <c r="F30" s="44">
        <v>-4.01</v>
      </c>
      <c r="G30" s="44">
        <v>0</v>
      </c>
    </row>
    <row r="31" spans="1:7" x14ac:dyDescent="0.2">
      <c r="A31" s="43">
        <v>20</v>
      </c>
      <c r="B31" s="44">
        <v>8.02</v>
      </c>
      <c r="C31" s="44">
        <v>0.41</v>
      </c>
      <c r="D31" s="44">
        <v>1.51</v>
      </c>
      <c r="E31" s="44">
        <v>-4.0199999999999996</v>
      </c>
      <c r="F31" s="44">
        <v>-4.0199999999999996</v>
      </c>
      <c r="G31" s="44">
        <v>0</v>
      </c>
    </row>
    <row r="32" spans="1:7" x14ac:dyDescent="0.2">
      <c r="A32" s="43">
        <v>21</v>
      </c>
      <c r="B32" s="44">
        <v>8.17</v>
      </c>
      <c r="C32" s="44">
        <v>0.42</v>
      </c>
      <c r="D32" s="44">
        <v>1.54</v>
      </c>
      <c r="E32" s="44">
        <v>-4.03</v>
      </c>
      <c r="F32" s="44">
        <v>-4.03</v>
      </c>
      <c r="G32" s="44">
        <v>0</v>
      </c>
    </row>
    <row r="33" spans="1:7" x14ac:dyDescent="0.2">
      <c r="A33" s="43">
        <v>22</v>
      </c>
      <c r="B33" s="44">
        <v>8.31</v>
      </c>
      <c r="C33" s="44">
        <v>0.43</v>
      </c>
      <c r="D33" s="44">
        <v>1.57</v>
      </c>
      <c r="E33" s="44">
        <v>-4.04</v>
      </c>
      <c r="F33" s="44">
        <v>-4.04</v>
      </c>
      <c r="G33" s="44">
        <v>0</v>
      </c>
    </row>
    <row r="34" spans="1:7" x14ac:dyDescent="0.2">
      <c r="A34" s="43">
        <v>23</v>
      </c>
      <c r="B34" s="44">
        <v>8.4600000000000009</v>
      </c>
      <c r="C34" s="44">
        <v>0.44</v>
      </c>
      <c r="D34" s="44">
        <v>1.59</v>
      </c>
      <c r="E34" s="44">
        <v>-4.04</v>
      </c>
      <c r="F34" s="44">
        <v>-4.04</v>
      </c>
      <c r="G34" s="44">
        <v>0</v>
      </c>
    </row>
    <row r="35" spans="1:7" x14ac:dyDescent="0.2">
      <c r="A35" s="43">
        <v>24</v>
      </c>
      <c r="B35" s="44">
        <v>8.6199999999999992</v>
      </c>
      <c r="C35" s="44">
        <v>0.45</v>
      </c>
      <c r="D35" s="44">
        <v>1.62</v>
      </c>
      <c r="E35" s="44">
        <v>-4.05</v>
      </c>
      <c r="F35" s="44">
        <v>-4.05</v>
      </c>
      <c r="G35" s="44">
        <v>0</v>
      </c>
    </row>
    <row r="36" spans="1:7" x14ac:dyDescent="0.2">
      <c r="A36" s="43">
        <v>25</v>
      </c>
      <c r="B36" s="44">
        <v>8.77</v>
      </c>
      <c r="C36" s="44">
        <v>0.46</v>
      </c>
      <c r="D36" s="44">
        <v>1.65</v>
      </c>
      <c r="E36" s="44">
        <v>-4.0599999999999996</v>
      </c>
      <c r="F36" s="44">
        <v>-4.0599999999999996</v>
      </c>
      <c r="G36" s="44">
        <v>0</v>
      </c>
    </row>
    <row r="37" spans="1:7" x14ac:dyDescent="0.2">
      <c r="A37" s="43">
        <v>26</v>
      </c>
      <c r="B37" s="44">
        <v>8.93</v>
      </c>
      <c r="C37" s="44">
        <v>0.47</v>
      </c>
      <c r="D37" s="44">
        <v>1.67</v>
      </c>
      <c r="E37" s="44">
        <v>-4.07</v>
      </c>
      <c r="F37" s="44">
        <v>-4.07</v>
      </c>
      <c r="G37" s="44">
        <v>0</v>
      </c>
    </row>
    <row r="38" spans="1:7" x14ac:dyDescent="0.2">
      <c r="A38" s="43">
        <v>27</v>
      </c>
      <c r="B38" s="44">
        <v>9.09</v>
      </c>
      <c r="C38" s="44">
        <v>0.48</v>
      </c>
      <c r="D38" s="44">
        <v>1.7</v>
      </c>
      <c r="E38" s="44">
        <v>-4.08</v>
      </c>
      <c r="F38" s="44">
        <v>-4.08</v>
      </c>
      <c r="G38" s="44">
        <v>0</v>
      </c>
    </row>
    <row r="39" spans="1:7" x14ac:dyDescent="0.2">
      <c r="A39" s="43">
        <v>28</v>
      </c>
      <c r="B39" s="44">
        <v>9.25</v>
      </c>
      <c r="C39" s="44">
        <v>0.49</v>
      </c>
      <c r="D39" s="44">
        <v>1.73</v>
      </c>
      <c r="E39" s="44">
        <v>-4.09</v>
      </c>
      <c r="F39" s="44">
        <v>-4.09</v>
      </c>
      <c r="G39" s="44">
        <v>0</v>
      </c>
    </row>
    <row r="40" spans="1:7" x14ac:dyDescent="0.2">
      <c r="A40" s="43">
        <v>29</v>
      </c>
      <c r="B40" s="44">
        <v>9.42</v>
      </c>
      <c r="C40" s="44">
        <v>0.5</v>
      </c>
      <c r="D40" s="44">
        <v>1.76</v>
      </c>
      <c r="E40" s="44">
        <v>-4.0999999999999996</v>
      </c>
      <c r="F40" s="44">
        <v>-4.0999999999999996</v>
      </c>
      <c r="G40" s="44">
        <v>0</v>
      </c>
    </row>
    <row r="41" spans="1:7" x14ac:dyDescent="0.2">
      <c r="A41" s="43">
        <v>30</v>
      </c>
      <c r="B41" s="44">
        <v>9.59</v>
      </c>
      <c r="C41" s="44">
        <v>0.51</v>
      </c>
      <c r="D41" s="44">
        <v>1.79</v>
      </c>
      <c r="E41" s="44">
        <v>-4.1100000000000003</v>
      </c>
      <c r="F41" s="44">
        <v>-4.1100000000000003</v>
      </c>
      <c r="G41" s="44">
        <v>0</v>
      </c>
    </row>
    <row r="42" spans="1:7" x14ac:dyDescent="0.2">
      <c r="A42" s="43">
        <v>31</v>
      </c>
      <c r="B42" s="44">
        <v>9.76</v>
      </c>
      <c r="C42" s="44">
        <v>0.52</v>
      </c>
      <c r="D42" s="44">
        <v>1.82</v>
      </c>
      <c r="E42" s="44">
        <v>-4.12</v>
      </c>
      <c r="F42" s="44">
        <v>-4.12</v>
      </c>
      <c r="G42" s="44">
        <v>0</v>
      </c>
    </row>
    <row r="43" spans="1:7" x14ac:dyDescent="0.2">
      <c r="A43" s="43">
        <v>32</v>
      </c>
      <c r="B43" s="44">
        <v>9.93</v>
      </c>
      <c r="C43" s="44">
        <v>0.53</v>
      </c>
      <c r="D43" s="44">
        <v>1.85</v>
      </c>
      <c r="E43" s="44">
        <v>-4.13</v>
      </c>
      <c r="F43" s="44">
        <v>-4.13</v>
      </c>
      <c r="G43" s="44">
        <v>0</v>
      </c>
    </row>
    <row r="44" spans="1:7" x14ac:dyDescent="0.2">
      <c r="A44" s="43">
        <v>33</v>
      </c>
      <c r="B44" s="44">
        <v>10.11</v>
      </c>
      <c r="C44" s="44">
        <v>0.54</v>
      </c>
      <c r="D44" s="44">
        <v>1.88</v>
      </c>
      <c r="E44" s="44">
        <v>-4.1399999999999997</v>
      </c>
      <c r="F44" s="44">
        <v>-4.1399999999999997</v>
      </c>
      <c r="G44" s="44">
        <v>0</v>
      </c>
    </row>
    <row r="45" spans="1:7" x14ac:dyDescent="0.2">
      <c r="A45" s="43">
        <v>34</v>
      </c>
      <c r="B45" s="44">
        <v>10.29</v>
      </c>
      <c r="C45" s="44">
        <v>0.55000000000000004</v>
      </c>
      <c r="D45" s="44">
        <v>1.91</v>
      </c>
      <c r="E45" s="44">
        <v>-4.1500000000000004</v>
      </c>
      <c r="F45" s="44">
        <v>-4.1500000000000004</v>
      </c>
      <c r="G45" s="44">
        <v>0</v>
      </c>
    </row>
    <row r="46" spans="1:7" x14ac:dyDescent="0.2">
      <c r="A46" s="43">
        <v>35</v>
      </c>
      <c r="B46" s="44">
        <v>10.48</v>
      </c>
      <c r="C46" s="44">
        <v>0.56000000000000005</v>
      </c>
      <c r="D46" s="44">
        <v>1.94</v>
      </c>
      <c r="E46" s="44">
        <v>-4.16</v>
      </c>
      <c r="F46" s="44">
        <v>-4.16</v>
      </c>
      <c r="G46" s="44">
        <v>0</v>
      </c>
    </row>
    <row r="47" spans="1:7" x14ac:dyDescent="0.2">
      <c r="A47" s="43">
        <v>36</v>
      </c>
      <c r="B47" s="44">
        <v>10.67</v>
      </c>
      <c r="C47" s="44">
        <v>0.56999999999999995</v>
      </c>
      <c r="D47" s="44">
        <v>1.98</v>
      </c>
      <c r="E47" s="44">
        <v>-4.17</v>
      </c>
      <c r="F47" s="44">
        <v>-4.17</v>
      </c>
      <c r="G47" s="44">
        <v>0</v>
      </c>
    </row>
    <row r="48" spans="1:7" x14ac:dyDescent="0.2">
      <c r="A48" s="43">
        <v>37</v>
      </c>
      <c r="B48" s="44">
        <v>10.86</v>
      </c>
      <c r="C48" s="44">
        <v>0.57999999999999996</v>
      </c>
      <c r="D48" s="44">
        <v>2.0099999999999998</v>
      </c>
      <c r="E48" s="44">
        <v>-4.18</v>
      </c>
      <c r="F48" s="44">
        <v>-4.18</v>
      </c>
      <c r="G48" s="44">
        <v>0</v>
      </c>
    </row>
    <row r="49" spans="1:7" x14ac:dyDescent="0.2">
      <c r="A49" s="43">
        <v>38</v>
      </c>
      <c r="B49" s="44">
        <v>11.05</v>
      </c>
      <c r="C49" s="44">
        <v>0.59</v>
      </c>
      <c r="D49" s="44">
        <v>2.04</v>
      </c>
      <c r="E49" s="44">
        <v>-4.1900000000000004</v>
      </c>
      <c r="F49" s="44">
        <v>-4.1900000000000004</v>
      </c>
      <c r="G49" s="44">
        <v>0</v>
      </c>
    </row>
    <row r="50" spans="1:7" x14ac:dyDescent="0.2">
      <c r="A50" s="43">
        <v>39</v>
      </c>
      <c r="B50" s="44">
        <v>11.25</v>
      </c>
      <c r="C50" s="44">
        <v>0.6</v>
      </c>
      <c r="D50" s="44">
        <v>2.0699999999999998</v>
      </c>
      <c r="E50" s="44">
        <v>-4.2</v>
      </c>
      <c r="F50" s="44">
        <v>-4.2</v>
      </c>
      <c r="G50" s="44">
        <v>0</v>
      </c>
    </row>
    <row r="51" spans="1:7" x14ac:dyDescent="0.2">
      <c r="A51" s="43">
        <v>40</v>
      </c>
      <c r="B51" s="44">
        <v>11.46</v>
      </c>
      <c r="C51" s="44">
        <v>0.62</v>
      </c>
      <c r="D51" s="44">
        <v>2.11</v>
      </c>
      <c r="E51" s="44">
        <v>-4.21</v>
      </c>
      <c r="F51" s="44">
        <v>-4.21</v>
      </c>
      <c r="G51" s="44">
        <v>0</v>
      </c>
    </row>
    <row r="52" spans="1:7" x14ac:dyDescent="0.2">
      <c r="A52" s="43">
        <v>41</v>
      </c>
      <c r="B52" s="44">
        <v>11.66</v>
      </c>
      <c r="C52" s="44">
        <v>0.63</v>
      </c>
      <c r="D52" s="44">
        <v>2.14</v>
      </c>
      <c r="E52" s="44">
        <v>-4.22</v>
      </c>
      <c r="F52" s="44">
        <v>-4.22</v>
      </c>
      <c r="G52" s="44">
        <v>0</v>
      </c>
    </row>
    <row r="53" spans="1:7" x14ac:dyDescent="0.2">
      <c r="A53" s="43">
        <v>42</v>
      </c>
      <c r="B53" s="44">
        <v>11.88</v>
      </c>
      <c r="C53" s="44">
        <v>0.64</v>
      </c>
      <c r="D53" s="44">
        <v>2.17</v>
      </c>
      <c r="E53" s="44">
        <v>-4.2300000000000004</v>
      </c>
      <c r="F53" s="44">
        <v>-4.2300000000000004</v>
      </c>
      <c r="G53" s="44">
        <v>0</v>
      </c>
    </row>
    <row r="54" spans="1:7" x14ac:dyDescent="0.2">
      <c r="A54" s="43">
        <v>43</v>
      </c>
      <c r="B54" s="44">
        <v>12.09</v>
      </c>
      <c r="C54" s="44">
        <v>0.65</v>
      </c>
      <c r="D54" s="44">
        <v>2.2000000000000002</v>
      </c>
      <c r="E54" s="44">
        <v>-4.25</v>
      </c>
      <c r="F54" s="44">
        <v>-4.25</v>
      </c>
      <c r="G54" s="44">
        <v>0</v>
      </c>
    </row>
    <row r="55" spans="1:7" x14ac:dyDescent="0.2">
      <c r="A55" s="43">
        <v>44</v>
      </c>
      <c r="B55" s="44">
        <v>12.31</v>
      </c>
      <c r="C55" s="44">
        <v>0.67</v>
      </c>
      <c r="D55" s="44">
        <v>2.23</v>
      </c>
      <c r="E55" s="44">
        <v>-4.26</v>
      </c>
      <c r="F55" s="44">
        <v>-4.26</v>
      </c>
      <c r="G55" s="44">
        <v>0</v>
      </c>
    </row>
    <row r="56" spans="1:7" x14ac:dyDescent="0.2">
      <c r="A56" s="43">
        <v>45</v>
      </c>
      <c r="B56" s="44">
        <v>12.54</v>
      </c>
      <c r="C56" s="44">
        <v>0.68</v>
      </c>
      <c r="D56" s="44">
        <v>2.2599999999999998</v>
      </c>
      <c r="E56" s="44">
        <v>-4.2699999999999996</v>
      </c>
      <c r="F56" s="44">
        <v>-4.2699999999999996</v>
      </c>
      <c r="G56" s="44">
        <v>0</v>
      </c>
    </row>
    <row r="57" spans="1:7" x14ac:dyDescent="0.2">
      <c r="A57" s="43">
        <v>46</v>
      </c>
      <c r="B57" s="44">
        <v>12.77</v>
      </c>
      <c r="C57" s="44">
        <v>0.69</v>
      </c>
      <c r="D57" s="44">
        <v>2.29</v>
      </c>
      <c r="E57" s="44">
        <v>-4.28</v>
      </c>
      <c r="F57" s="44">
        <v>-4.28</v>
      </c>
      <c r="G57" s="44">
        <v>0</v>
      </c>
    </row>
    <row r="58" spans="1:7" x14ac:dyDescent="0.2">
      <c r="A58" s="43">
        <v>47</v>
      </c>
      <c r="B58" s="44">
        <v>13.01</v>
      </c>
      <c r="C58" s="44">
        <v>0.71</v>
      </c>
      <c r="D58" s="44">
        <v>2.3199999999999998</v>
      </c>
      <c r="E58" s="44">
        <v>-4.3</v>
      </c>
      <c r="F58" s="44">
        <v>-4.3</v>
      </c>
      <c r="G58" s="44">
        <v>0</v>
      </c>
    </row>
    <row r="59" spans="1:7" x14ac:dyDescent="0.2">
      <c r="A59" s="43">
        <v>48</v>
      </c>
      <c r="B59" s="44">
        <v>13.25</v>
      </c>
      <c r="C59" s="44">
        <v>0.72</v>
      </c>
      <c r="D59" s="44">
        <v>2.35</v>
      </c>
      <c r="E59" s="44">
        <v>-4.3099999999999996</v>
      </c>
      <c r="F59" s="44">
        <v>-4.3099999999999996</v>
      </c>
      <c r="G59" s="44">
        <v>0</v>
      </c>
    </row>
    <row r="60" spans="1:7" x14ac:dyDescent="0.2">
      <c r="A60" s="43">
        <v>49</v>
      </c>
      <c r="B60" s="44">
        <v>13.5</v>
      </c>
      <c r="C60" s="44">
        <v>0.74</v>
      </c>
      <c r="D60" s="44">
        <v>2.37</v>
      </c>
      <c r="E60" s="44">
        <v>-4.32</v>
      </c>
      <c r="F60" s="44">
        <v>-4.32</v>
      </c>
      <c r="G60" s="44">
        <v>0</v>
      </c>
    </row>
    <row r="61" spans="1:7" x14ac:dyDescent="0.2">
      <c r="A61" s="43">
        <v>50</v>
      </c>
      <c r="B61" s="44">
        <v>13.75</v>
      </c>
      <c r="C61" s="44">
        <v>0.75</v>
      </c>
      <c r="D61" s="44">
        <v>2.4</v>
      </c>
      <c r="E61" s="44">
        <v>-4.34</v>
      </c>
      <c r="F61" s="44">
        <v>-4.34</v>
      </c>
      <c r="G61" s="44">
        <v>0</v>
      </c>
    </row>
    <row r="62" spans="1:7" x14ac:dyDescent="0.2">
      <c r="A62" s="43">
        <v>51</v>
      </c>
      <c r="B62" s="44">
        <v>14.01</v>
      </c>
      <c r="C62" s="44">
        <v>0.77</v>
      </c>
      <c r="D62" s="44">
        <v>2.42</v>
      </c>
      <c r="E62" s="44">
        <v>-4.3499999999999996</v>
      </c>
      <c r="F62" s="44">
        <v>-4.3499999999999996</v>
      </c>
      <c r="G62" s="44">
        <v>0</v>
      </c>
    </row>
    <row r="63" spans="1:7" x14ac:dyDescent="0.2">
      <c r="A63" s="43">
        <v>52</v>
      </c>
      <c r="B63" s="44">
        <v>14.28</v>
      </c>
      <c r="C63" s="44">
        <v>0.78</v>
      </c>
      <c r="D63" s="44">
        <v>2.44</v>
      </c>
      <c r="E63" s="44">
        <v>-4.37</v>
      </c>
      <c r="F63" s="44">
        <v>-4.37</v>
      </c>
      <c r="G63" s="44">
        <v>0</v>
      </c>
    </row>
    <row r="64" spans="1:7" x14ac:dyDescent="0.2">
      <c r="A64" s="43">
        <v>53</v>
      </c>
      <c r="B64" s="44">
        <v>14.55</v>
      </c>
      <c r="C64" s="44">
        <v>0.8</v>
      </c>
      <c r="D64" s="44">
        <v>2.4700000000000002</v>
      </c>
      <c r="E64" s="44">
        <v>-4.3899999999999997</v>
      </c>
      <c r="F64" s="44">
        <v>-4.3899999999999997</v>
      </c>
      <c r="G64" s="44">
        <v>0</v>
      </c>
    </row>
    <row r="65" spans="1:7" x14ac:dyDescent="0.2">
      <c r="A65" s="43">
        <v>54</v>
      </c>
      <c r="B65" s="44">
        <v>14.84</v>
      </c>
      <c r="C65" s="44">
        <v>0.81</v>
      </c>
      <c r="D65" s="44">
        <v>2.48</v>
      </c>
      <c r="E65" s="44">
        <v>-4.41</v>
      </c>
      <c r="F65" s="44">
        <v>-4.41</v>
      </c>
      <c r="G65" s="44">
        <v>0</v>
      </c>
    </row>
    <row r="66" spans="1:7" x14ac:dyDescent="0.2">
      <c r="A66" s="43">
        <v>55</v>
      </c>
      <c r="B66" s="44">
        <v>15.13</v>
      </c>
      <c r="C66" s="44">
        <v>0.83</v>
      </c>
      <c r="D66" s="44">
        <v>2.5</v>
      </c>
      <c r="E66" s="44">
        <v>-4.42</v>
      </c>
      <c r="F66" s="44">
        <v>-4.42</v>
      </c>
      <c r="G66" s="44">
        <v>0</v>
      </c>
    </row>
    <row r="67" spans="1:7" x14ac:dyDescent="0.2">
      <c r="A67" s="43">
        <v>56</v>
      </c>
      <c r="B67" s="44">
        <v>15.43</v>
      </c>
      <c r="C67" s="44">
        <v>0.85</v>
      </c>
      <c r="D67" s="44">
        <v>2.5099999999999998</v>
      </c>
      <c r="E67" s="44">
        <v>-4.45</v>
      </c>
      <c r="F67" s="44">
        <v>-4.45</v>
      </c>
      <c r="G67" s="44">
        <v>0</v>
      </c>
    </row>
    <row r="68" spans="1:7" x14ac:dyDescent="0.2">
      <c r="A68" s="43">
        <v>57</v>
      </c>
      <c r="B68" s="44">
        <v>15.74</v>
      </c>
      <c r="C68" s="44">
        <v>0.86</v>
      </c>
      <c r="D68" s="44">
        <v>2.52</v>
      </c>
      <c r="E68" s="44">
        <v>-4.47</v>
      </c>
      <c r="F68" s="44">
        <v>-4.47</v>
      </c>
      <c r="G68" s="44">
        <v>0</v>
      </c>
    </row>
    <row r="69" spans="1:7" x14ac:dyDescent="0.2">
      <c r="A69" s="43">
        <v>58</v>
      </c>
      <c r="B69" s="44">
        <v>16.07</v>
      </c>
      <c r="C69" s="44">
        <v>0.88</v>
      </c>
      <c r="D69" s="44">
        <v>2.5299999999999998</v>
      </c>
      <c r="E69" s="44">
        <v>-4.49</v>
      </c>
      <c r="F69" s="44">
        <v>-4.49</v>
      </c>
      <c r="G69" s="44">
        <v>0</v>
      </c>
    </row>
    <row r="70" spans="1:7" x14ac:dyDescent="0.2">
      <c r="A70" s="43">
        <v>59</v>
      </c>
      <c r="B70" s="44">
        <v>16.399999999999999</v>
      </c>
      <c r="C70" s="44">
        <v>0.9</v>
      </c>
      <c r="D70" s="44">
        <v>2.54</v>
      </c>
      <c r="E70" s="44">
        <v>-4.51</v>
      </c>
      <c r="F70" s="44">
        <v>-4.51</v>
      </c>
      <c r="G70" s="44">
        <v>0</v>
      </c>
    </row>
    <row r="71" spans="1:7" x14ac:dyDescent="0.2">
      <c r="A71" s="43">
        <v>60</v>
      </c>
      <c r="B71" s="44">
        <v>16.75</v>
      </c>
      <c r="C71" s="44">
        <v>0.91</v>
      </c>
      <c r="D71" s="44">
        <v>2.54</v>
      </c>
      <c r="E71" s="44">
        <v>-4.54</v>
      </c>
      <c r="F71" s="44">
        <v>-4.54</v>
      </c>
      <c r="G71" s="44">
        <v>0</v>
      </c>
    </row>
    <row r="72" spans="1:7" x14ac:dyDescent="0.2">
      <c r="A72" s="43">
        <v>61</v>
      </c>
      <c r="B72" s="44">
        <v>17.11</v>
      </c>
      <c r="C72" s="44">
        <v>0.93</v>
      </c>
      <c r="D72" s="44">
        <v>2.54</v>
      </c>
      <c r="E72" s="44">
        <v>-3.81</v>
      </c>
      <c r="F72" s="44">
        <v>-3.81</v>
      </c>
      <c r="G72" s="44">
        <v>0</v>
      </c>
    </row>
    <row r="73" spans="1:7" x14ac:dyDescent="0.2">
      <c r="A73" s="43">
        <v>62</v>
      </c>
      <c r="B73" s="44">
        <v>17.48</v>
      </c>
      <c r="C73" s="44">
        <v>0.95</v>
      </c>
      <c r="D73" s="44">
        <v>2.54</v>
      </c>
      <c r="E73" s="44">
        <v>-2.89</v>
      </c>
      <c r="F73" s="44">
        <v>-2.89</v>
      </c>
      <c r="G73" s="44">
        <v>0</v>
      </c>
    </row>
    <row r="74" spans="1:7" x14ac:dyDescent="0.2">
      <c r="A74" s="43">
        <v>63</v>
      </c>
      <c r="B74" s="44">
        <v>17.87</v>
      </c>
      <c r="C74" s="44">
        <v>0.97</v>
      </c>
      <c r="D74" s="44">
        <v>2.5299999999999998</v>
      </c>
      <c r="E74" s="44">
        <v>-1.95</v>
      </c>
      <c r="F74" s="44">
        <v>-1.95</v>
      </c>
      <c r="G74" s="44">
        <v>0</v>
      </c>
    </row>
    <row r="75" spans="1:7" x14ac:dyDescent="0.2">
      <c r="A75" s="43">
        <v>64</v>
      </c>
      <c r="B75" s="44">
        <v>18.28</v>
      </c>
      <c r="C75" s="44">
        <v>0.99</v>
      </c>
      <c r="D75" s="44">
        <v>2.52</v>
      </c>
      <c r="E75" s="44">
        <v>-0.99</v>
      </c>
      <c r="F75" s="44">
        <v>-0.99</v>
      </c>
      <c r="G75" s="44">
        <v>0</v>
      </c>
    </row>
  </sheetData>
  <sheetProtection algorithmName="SHA-512" hashValue="hkk1Pv4JPCPllAnS35xj1TsTmbyA0IhAj7hY0lk6qqGYlHiu04rl8LafPWRj0YMxtWWAv52N5axEfZ3C7OlwXg==" saltValue="OXHqdjRMlAlBNQ6uA1w4AQ==" spinCount="100000" sheet="1" objects="1" scenarios="1"/>
  <conditionalFormatting sqref="A6:A21">
    <cfRule type="expression" dxfId="553" priority="11" stopIfTrue="1">
      <formula>MOD(ROW(),2)=0</formula>
    </cfRule>
    <cfRule type="expression" dxfId="552" priority="12" stopIfTrue="1">
      <formula>MOD(ROW(),2)&lt;&gt;0</formula>
    </cfRule>
  </conditionalFormatting>
  <conditionalFormatting sqref="A26:A75">
    <cfRule type="expression" dxfId="551" priority="15" stopIfTrue="1">
      <formula>MOD(ROW(),2)=0</formula>
    </cfRule>
    <cfRule type="expression" dxfId="550" priority="16" stopIfTrue="1">
      <formula>MOD(ROW(),2)&lt;&gt;0</formula>
    </cfRule>
  </conditionalFormatting>
  <conditionalFormatting sqref="B18:B19">
    <cfRule type="expression" dxfId="549" priority="1" stopIfTrue="1">
      <formula>MOD(ROW(),2)=0</formula>
    </cfRule>
    <cfRule type="expression" dxfId="548" priority="2" stopIfTrue="1">
      <formula>MOD(ROW(),2)&lt;&gt;0</formula>
    </cfRule>
  </conditionalFormatting>
  <conditionalFormatting sqref="B6:G17 C18:G19 B20:G21">
    <cfRule type="expression" dxfId="547" priority="13" stopIfTrue="1">
      <formula>MOD(ROW(),2)=0</formula>
    </cfRule>
    <cfRule type="expression" dxfId="546" priority="14" stopIfTrue="1">
      <formula>MOD(ROW(),2)&lt;&gt;0</formula>
    </cfRule>
  </conditionalFormatting>
  <conditionalFormatting sqref="B26:G75">
    <cfRule type="expression" dxfId="545" priority="17" stopIfTrue="1">
      <formula>MOD(ROW(),2)=0</formula>
    </cfRule>
    <cfRule type="expression" dxfId="544" priority="18" stopIfTrue="1">
      <formula>MOD(ROW(),2)&lt;&gt;0</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B41EC-9AF7-4630-8C16-2B9994E00787}">
  <sheetPr codeName="Sheet10"/>
  <dimension ref="A1:G76"/>
  <sheetViews>
    <sheetView showGridLines="0"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LGPS_NI - Consolidated Factor Spreadsheet</v>
      </c>
    </row>
    <row r="3" spans="1:7" s="1" customFormat="1" ht="15.75" x14ac:dyDescent="0.25">
      <c r="A3" s="30" t="s">
        <v>2</v>
      </c>
      <c r="B3" s="3" t="str">
        <f>TABLE_FACTOR_TYPE_1 &amp; " - x-" &amp; TABLE_SERIES_NUMBER_1</f>
        <v>CETV - x-203</v>
      </c>
    </row>
    <row r="6" spans="1:7" x14ac:dyDescent="0.2">
      <c r="A6" s="40" t="s">
        <v>361</v>
      </c>
      <c r="B6" s="47" t="s">
        <v>362</v>
      </c>
      <c r="C6" s="47"/>
      <c r="D6" s="47"/>
      <c r="E6" s="47"/>
      <c r="F6" s="47"/>
      <c r="G6" s="47"/>
    </row>
    <row r="7" spans="1:7" x14ac:dyDescent="0.2">
      <c r="A7" s="40" t="s">
        <v>363</v>
      </c>
      <c r="B7" s="47" t="s">
        <v>31</v>
      </c>
      <c r="C7" s="47"/>
      <c r="D7" s="47"/>
      <c r="E7" s="47"/>
      <c r="F7" s="47"/>
      <c r="G7" s="47"/>
    </row>
    <row r="8" spans="1:7" x14ac:dyDescent="0.2">
      <c r="A8" s="40" t="s">
        <v>149</v>
      </c>
      <c r="B8" s="47" t="s">
        <v>162</v>
      </c>
      <c r="C8" s="47"/>
      <c r="D8" s="47"/>
      <c r="E8" s="47"/>
      <c r="F8" s="47"/>
      <c r="G8" s="47"/>
    </row>
    <row r="9" spans="1:7" x14ac:dyDescent="0.2">
      <c r="A9" s="40" t="s">
        <v>150</v>
      </c>
      <c r="B9" s="47" t="s">
        <v>163</v>
      </c>
      <c r="C9" s="47"/>
      <c r="D9" s="47"/>
      <c r="E9" s="47"/>
      <c r="F9" s="47"/>
      <c r="G9" s="47"/>
    </row>
    <row r="10" spans="1:7" x14ac:dyDescent="0.2">
      <c r="A10" s="40" t="s">
        <v>6</v>
      </c>
      <c r="B10" s="47" t="s">
        <v>173</v>
      </c>
      <c r="C10" s="47"/>
      <c r="D10" s="47"/>
      <c r="E10" s="47"/>
      <c r="F10" s="47"/>
      <c r="G10" s="47"/>
    </row>
    <row r="11" spans="1:7" x14ac:dyDescent="0.2">
      <c r="A11" s="40" t="s">
        <v>151</v>
      </c>
      <c r="B11" s="47" t="s">
        <v>165</v>
      </c>
      <c r="C11" s="47"/>
      <c r="D11" s="47"/>
      <c r="E11" s="47"/>
      <c r="F11" s="47"/>
      <c r="G11" s="47"/>
    </row>
    <row r="12" spans="1:7" x14ac:dyDescent="0.2">
      <c r="A12" s="40" t="s">
        <v>152</v>
      </c>
      <c r="B12" s="47" t="s">
        <v>166</v>
      </c>
      <c r="C12" s="47"/>
      <c r="D12" s="47"/>
      <c r="E12" s="47"/>
      <c r="F12" s="47"/>
      <c r="G12" s="47"/>
    </row>
    <row r="13" spans="1:7" x14ac:dyDescent="0.2">
      <c r="A13" s="40" t="s">
        <v>364</v>
      </c>
      <c r="B13" s="47">
        <v>0</v>
      </c>
      <c r="C13" s="47"/>
      <c r="D13" s="47"/>
      <c r="E13" s="47"/>
      <c r="F13" s="47"/>
      <c r="G13" s="47"/>
    </row>
    <row r="14" spans="1:7" x14ac:dyDescent="0.2">
      <c r="A14" s="40" t="s">
        <v>154</v>
      </c>
      <c r="B14" s="47">
        <v>203</v>
      </c>
      <c r="C14" s="47"/>
      <c r="D14" s="47"/>
      <c r="E14" s="47"/>
      <c r="F14" s="47"/>
      <c r="G14" s="47"/>
    </row>
    <row r="15" spans="1:7" x14ac:dyDescent="0.2">
      <c r="A15" s="40" t="s">
        <v>365</v>
      </c>
      <c r="B15" s="47" t="s">
        <v>174</v>
      </c>
      <c r="C15" s="47"/>
      <c r="D15" s="47"/>
      <c r="E15" s="47"/>
      <c r="F15" s="47"/>
      <c r="G15" s="47"/>
    </row>
    <row r="16" spans="1:7" x14ac:dyDescent="0.2">
      <c r="A16" s="40" t="s">
        <v>156</v>
      </c>
      <c r="B16" s="47" t="s">
        <v>175</v>
      </c>
      <c r="C16" s="47"/>
      <c r="D16" s="47"/>
      <c r="E16" s="47"/>
      <c r="F16" s="47"/>
      <c r="G16" s="47"/>
    </row>
    <row r="17" spans="1:7" x14ac:dyDescent="0.2">
      <c r="A17" s="41" t="s">
        <v>366</v>
      </c>
      <c r="B17" s="47"/>
      <c r="C17" s="47"/>
      <c r="D17" s="47"/>
      <c r="E17" s="47"/>
      <c r="F17" s="47"/>
      <c r="G17" s="47"/>
    </row>
    <row r="18" spans="1:7" x14ac:dyDescent="0.2">
      <c r="A18" s="40" t="s">
        <v>158</v>
      </c>
      <c r="B18" s="48">
        <v>46175</v>
      </c>
      <c r="C18" s="48"/>
      <c r="D18" s="48"/>
      <c r="E18" s="48"/>
      <c r="F18" s="48"/>
      <c r="G18" s="48"/>
    </row>
    <row r="19" spans="1:7" x14ac:dyDescent="0.2">
      <c r="A19" s="40" t="s">
        <v>159</v>
      </c>
      <c r="B19" s="48">
        <v>46161</v>
      </c>
      <c r="C19" s="48"/>
      <c r="D19" s="48"/>
      <c r="E19" s="48"/>
      <c r="F19" s="48"/>
      <c r="G19" s="48"/>
    </row>
    <row r="20" spans="1:7" x14ac:dyDescent="0.2">
      <c r="A20" s="40" t="s">
        <v>160</v>
      </c>
      <c r="B20" s="47" t="s">
        <v>169</v>
      </c>
      <c r="C20" s="47"/>
      <c r="D20" s="47"/>
      <c r="E20" s="47"/>
      <c r="F20" s="47"/>
      <c r="G20" s="47"/>
    </row>
    <row r="21" spans="1:7" x14ac:dyDescent="0.2">
      <c r="A21" s="40" t="s">
        <v>367</v>
      </c>
      <c r="B21" s="47" t="s">
        <v>82</v>
      </c>
      <c r="C21" s="47"/>
      <c r="D21" s="47"/>
      <c r="E21" s="47"/>
      <c r="F21" s="47"/>
      <c r="G21" s="47"/>
    </row>
    <row r="23" spans="1:7" x14ac:dyDescent="0.2">
      <c r="A23" s="23" t="str">
        <f>HYPERLINK("#'Factor List'!A1", "Back to Factor List")</f>
        <v>Back to Factor List</v>
      </c>
      <c r="B23" s="23" t="str">
        <f>HYPERLINK("#'Assumptions'!A1", "Assumptions")</f>
        <v>Assumptions</v>
      </c>
    </row>
    <row r="26" spans="1:7" s="56" customFormat="1" ht="25.5" x14ac:dyDescent="0.2">
      <c r="A26" s="55" t="s">
        <v>368</v>
      </c>
      <c r="B26" s="55" t="s">
        <v>369</v>
      </c>
      <c r="C26" s="55" t="s">
        <v>370</v>
      </c>
      <c r="D26" s="55" t="s">
        <v>371</v>
      </c>
      <c r="E26" s="55" t="s">
        <v>372</v>
      </c>
      <c r="F26" s="55" t="s">
        <v>373</v>
      </c>
      <c r="G26" s="55" t="s">
        <v>374</v>
      </c>
    </row>
    <row r="27" spans="1:7" x14ac:dyDescent="0.2">
      <c r="A27" s="43">
        <v>16</v>
      </c>
      <c r="B27" s="44">
        <v>7.12</v>
      </c>
      <c r="C27" s="44">
        <v>0.38</v>
      </c>
      <c r="D27" s="44">
        <v>1.29</v>
      </c>
      <c r="E27" s="44">
        <v>-0.81</v>
      </c>
      <c r="F27" s="44">
        <v>-0.81</v>
      </c>
      <c r="G27" s="44">
        <v>0</v>
      </c>
    </row>
    <row r="28" spans="1:7" x14ac:dyDescent="0.2">
      <c r="A28" s="43">
        <v>17</v>
      </c>
      <c r="B28" s="44">
        <v>7.24</v>
      </c>
      <c r="C28" s="44">
        <v>0.38</v>
      </c>
      <c r="D28" s="44">
        <v>1.36</v>
      </c>
      <c r="E28" s="44">
        <v>-0.81</v>
      </c>
      <c r="F28" s="44">
        <v>-0.81</v>
      </c>
      <c r="G28" s="44">
        <v>0</v>
      </c>
    </row>
    <row r="29" spans="1:7" x14ac:dyDescent="0.2">
      <c r="A29" s="43">
        <v>18</v>
      </c>
      <c r="B29" s="44">
        <v>7.37</v>
      </c>
      <c r="C29" s="44">
        <v>0.39</v>
      </c>
      <c r="D29" s="44">
        <v>1.44</v>
      </c>
      <c r="E29" s="44">
        <v>-0.81</v>
      </c>
      <c r="F29" s="44">
        <v>-0.81</v>
      </c>
      <c r="G29" s="44">
        <v>0</v>
      </c>
    </row>
    <row r="30" spans="1:7" x14ac:dyDescent="0.2">
      <c r="A30" s="43">
        <v>19</v>
      </c>
      <c r="B30" s="44">
        <v>7.5</v>
      </c>
      <c r="C30" s="44">
        <v>0.4</v>
      </c>
      <c r="D30" s="44">
        <v>1.5</v>
      </c>
      <c r="E30" s="44">
        <v>-0.82</v>
      </c>
      <c r="F30" s="44">
        <v>-0.82</v>
      </c>
      <c r="G30" s="44">
        <v>0</v>
      </c>
    </row>
    <row r="31" spans="1:7" x14ac:dyDescent="0.2">
      <c r="A31" s="43">
        <v>20</v>
      </c>
      <c r="B31" s="44">
        <v>7.64</v>
      </c>
      <c r="C31" s="44">
        <v>0.41</v>
      </c>
      <c r="D31" s="44">
        <v>1.52</v>
      </c>
      <c r="E31" s="44">
        <v>-0.82</v>
      </c>
      <c r="F31" s="44">
        <v>-0.82</v>
      </c>
      <c r="G31" s="44">
        <v>0</v>
      </c>
    </row>
    <row r="32" spans="1:7" x14ac:dyDescent="0.2">
      <c r="A32" s="43">
        <v>21</v>
      </c>
      <c r="B32" s="44">
        <v>7.77</v>
      </c>
      <c r="C32" s="44">
        <v>0.41</v>
      </c>
      <c r="D32" s="44">
        <v>1.55</v>
      </c>
      <c r="E32" s="44">
        <v>-0.82</v>
      </c>
      <c r="F32" s="44">
        <v>-0.82</v>
      </c>
      <c r="G32" s="44">
        <v>0</v>
      </c>
    </row>
    <row r="33" spans="1:7" x14ac:dyDescent="0.2">
      <c r="A33" s="43">
        <v>22</v>
      </c>
      <c r="B33" s="44">
        <v>7.91</v>
      </c>
      <c r="C33" s="44">
        <v>0.42</v>
      </c>
      <c r="D33" s="44">
        <v>1.57</v>
      </c>
      <c r="E33" s="44">
        <v>-0.82</v>
      </c>
      <c r="F33" s="44">
        <v>-0.82</v>
      </c>
      <c r="G33" s="44">
        <v>0</v>
      </c>
    </row>
    <row r="34" spans="1:7" x14ac:dyDescent="0.2">
      <c r="A34" s="43">
        <v>23</v>
      </c>
      <c r="B34" s="44">
        <v>8.0500000000000007</v>
      </c>
      <c r="C34" s="44">
        <v>0.43</v>
      </c>
      <c r="D34" s="44">
        <v>1.6</v>
      </c>
      <c r="E34" s="44">
        <v>-0.82</v>
      </c>
      <c r="F34" s="44">
        <v>-0.82</v>
      </c>
      <c r="G34" s="44">
        <v>0</v>
      </c>
    </row>
    <row r="35" spans="1:7" x14ac:dyDescent="0.2">
      <c r="A35" s="43">
        <v>24</v>
      </c>
      <c r="B35" s="44">
        <v>8.1999999999999993</v>
      </c>
      <c r="C35" s="44">
        <v>0.44</v>
      </c>
      <c r="D35" s="44">
        <v>1.63</v>
      </c>
      <c r="E35" s="44">
        <v>-0.83</v>
      </c>
      <c r="F35" s="44">
        <v>-0.83</v>
      </c>
      <c r="G35" s="44">
        <v>0</v>
      </c>
    </row>
    <row r="36" spans="1:7" x14ac:dyDescent="0.2">
      <c r="A36" s="43">
        <v>25</v>
      </c>
      <c r="B36" s="44">
        <v>8.34</v>
      </c>
      <c r="C36" s="44">
        <v>0.45</v>
      </c>
      <c r="D36" s="44">
        <v>1.66</v>
      </c>
      <c r="E36" s="44">
        <v>-0.83</v>
      </c>
      <c r="F36" s="44">
        <v>-0.83</v>
      </c>
      <c r="G36" s="44">
        <v>0</v>
      </c>
    </row>
    <row r="37" spans="1:7" x14ac:dyDescent="0.2">
      <c r="A37" s="43">
        <v>26</v>
      </c>
      <c r="B37" s="44">
        <v>8.49</v>
      </c>
      <c r="C37" s="44">
        <v>0.46</v>
      </c>
      <c r="D37" s="44">
        <v>1.68</v>
      </c>
      <c r="E37" s="44">
        <v>-0.83</v>
      </c>
      <c r="F37" s="44">
        <v>-0.83</v>
      </c>
      <c r="G37" s="44">
        <v>0</v>
      </c>
    </row>
    <row r="38" spans="1:7" x14ac:dyDescent="0.2">
      <c r="A38" s="43">
        <v>27</v>
      </c>
      <c r="B38" s="44">
        <v>8.64</v>
      </c>
      <c r="C38" s="44">
        <v>0.47</v>
      </c>
      <c r="D38" s="44">
        <v>1.71</v>
      </c>
      <c r="E38" s="44">
        <v>-0.83</v>
      </c>
      <c r="F38" s="44">
        <v>-0.83</v>
      </c>
      <c r="G38" s="44">
        <v>0</v>
      </c>
    </row>
    <row r="39" spans="1:7" x14ac:dyDescent="0.2">
      <c r="A39" s="43">
        <v>28</v>
      </c>
      <c r="B39" s="44">
        <v>8.8000000000000007</v>
      </c>
      <c r="C39" s="44">
        <v>0.48</v>
      </c>
      <c r="D39" s="44">
        <v>1.74</v>
      </c>
      <c r="E39" s="44">
        <v>-0.83</v>
      </c>
      <c r="F39" s="44">
        <v>-0.83</v>
      </c>
      <c r="G39" s="44">
        <v>0</v>
      </c>
    </row>
    <row r="40" spans="1:7" x14ac:dyDescent="0.2">
      <c r="A40" s="43">
        <v>29</v>
      </c>
      <c r="B40" s="44">
        <v>8.9600000000000009</v>
      </c>
      <c r="C40" s="44">
        <v>0.49</v>
      </c>
      <c r="D40" s="44">
        <v>1.77</v>
      </c>
      <c r="E40" s="44">
        <v>-0.83</v>
      </c>
      <c r="F40" s="44">
        <v>-0.83</v>
      </c>
      <c r="G40" s="44">
        <v>0</v>
      </c>
    </row>
    <row r="41" spans="1:7" x14ac:dyDescent="0.2">
      <c r="A41" s="43">
        <v>30</v>
      </c>
      <c r="B41" s="44">
        <v>9.1199999999999992</v>
      </c>
      <c r="C41" s="44">
        <v>0.5</v>
      </c>
      <c r="D41" s="44">
        <v>1.8</v>
      </c>
      <c r="E41" s="44">
        <v>-0.84</v>
      </c>
      <c r="F41" s="44">
        <v>-0.84</v>
      </c>
      <c r="G41" s="44">
        <v>0</v>
      </c>
    </row>
    <row r="42" spans="1:7" x14ac:dyDescent="0.2">
      <c r="A42" s="43">
        <v>31</v>
      </c>
      <c r="B42" s="44">
        <v>9.2799999999999994</v>
      </c>
      <c r="C42" s="44">
        <v>0.51</v>
      </c>
      <c r="D42" s="44">
        <v>1.83</v>
      </c>
      <c r="E42" s="44">
        <v>-0.84</v>
      </c>
      <c r="F42" s="44">
        <v>-0.84</v>
      </c>
      <c r="G42" s="44">
        <v>0</v>
      </c>
    </row>
    <row r="43" spans="1:7" x14ac:dyDescent="0.2">
      <c r="A43" s="43">
        <v>32</v>
      </c>
      <c r="B43" s="44">
        <v>9.44</v>
      </c>
      <c r="C43" s="44">
        <v>0.52</v>
      </c>
      <c r="D43" s="44">
        <v>1.86</v>
      </c>
      <c r="E43" s="44">
        <v>-0.84</v>
      </c>
      <c r="F43" s="44">
        <v>-0.84</v>
      </c>
      <c r="G43" s="44">
        <v>0</v>
      </c>
    </row>
    <row r="44" spans="1:7" x14ac:dyDescent="0.2">
      <c r="A44" s="43">
        <v>33</v>
      </c>
      <c r="B44" s="44">
        <v>9.61</v>
      </c>
      <c r="C44" s="44">
        <v>0.53</v>
      </c>
      <c r="D44" s="44">
        <v>1.89</v>
      </c>
      <c r="E44" s="44">
        <v>-0.84</v>
      </c>
      <c r="F44" s="44">
        <v>-0.84</v>
      </c>
      <c r="G44" s="44">
        <v>0</v>
      </c>
    </row>
    <row r="45" spans="1:7" x14ac:dyDescent="0.2">
      <c r="A45" s="43">
        <v>34</v>
      </c>
      <c r="B45" s="44">
        <v>9.7899999999999991</v>
      </c>
      <c r="C45" s="44">
        <v>0.54</v>
      </c>
      <c r="D45" s="44">
        <v>1.93</v>
      </c>
      <c r="E45" s="44">
        <v>-0.84</v>
      </c>
      <c r="F45" s="44">
        <v>-0.84</v>
      </c>
      <c r="G45" s="44">
        <v>0</v>
      </c>
    </row>
    <row r="46" spans="1:7" x14ac:dyDescent="0.2">
      <c r="A46" s="43">
        <v>35</v>
      </c>
      <c r="B46" s="44">
        <v>9.9600000000000009</v>
      </c>
      <c r="C46" s="44">
        <v>0.55000000000000004</v>
      </c>
      <c r="D46" s="44">
        <v>1.96</v>
      </c>
      <c r="E46" s="44">
        <v>-0.85</v>
      </c>
      <c r="F46" s="44">
        <v>-0.85</v>
      </c>
      <c r="G46" s="44">
        <v>0</v>
      </c>
    </row>
    <row r="47" spans="1:7" x14ac:dyDescent="0.2">
      <c r="A47" s="43">
        <v>36</v>
      </c>
      <c r="B47" s="44">
        <v>10.14</v>
      </c>
      <c r="C47" s="44">
        <v>0.56000000000000005</v>
      </c>
      <c r="D47" s="44">
        <v>1.99</v>
      </c>
      <c r="E47" s="44">
        <v>-0.85</v>
      </c>
      <c r="F47" s="44">
        <v>-0.85</v>
      </c>
      <c r="G47" s="44">
        <v>0</v>
      </c>
    </row>
    <row r="48" spans="1:7" x14ac:dyDescent="0.2">
      <c r="A48" s="43">
        <v>37</v>
      </c>
      <c r="B48" s="44">
        <v>10.32</v>
      </c>
      <c r="C48" s="44">
        <v>0.56999999999999995</v>
      </c>
      <c r="D48" s="44">
        <v>2.02</v>
      </c>
      <c r="E48" s="44">
        <v>-0.85</v>
      </c>
      <c r="F48" s="44">
        <v>-0.85</v>
      </c>
      <c r="G48" s="44">
        <v>0</v>
      </c>
    </row>
    <row r="49" spans="1:7" x14ac:dyDescent="0.2">
      <c r="A49" s="43">
        <v>38</v>
      </c>
      <c r="B49" s="44">
        <v>10.5</v>
      </c>
      <c r="C49" s="44">
        <v>0.57999999999999996</v>
      </c>
      <c r="D49" s="44">
        <v>2.06</v>
      </c>
      <c r="E49" s="44">
        <v>-0.85</v>
      </c>
      <c r="F49" s="44">
        <v>-0.85</v>
      </c>
      <c r="G49" s="44">
        <v>0</v>
      </c>
    </row>
    <row r="50" spans="1:7" x14ac:dyDescent="0.2">
      <c r="A50" s="43">
        <v>39</v>
      </c>
      <c r="B50" s="44">
        <v>10.69</v>
      </c>
      <c r="C50" s="44">
        <v>0.59</v>
      </c>
      <c r="D50" s="44">
        <v>2.09</v>
      </c>
      <c r="E50" s="44">
        <v>-0.85</v>
      </c>
      <c r="F50" s="44">
        <v>-0.85</v>
      </c>
      <c r="G50" s="44">
        <v>0</v>
      </c>
    </row>
    <row r="51" spans="1:7" x14ac:dyDescent="0.2">
      <c r="A51" s="43">
        <v>40</v>
      </c>
      <c r="B51" s="44">
        <v>10.88</v>
      </c>
      <c r="C51" s="44">
        <v>0.6</v>
      </c>
      <c r="D51" s="44">
        <v>2.12</v>
      </c>
      <c r="E51" s="44">
        <v>-0.86</v>
      </c>
      <c r="F51" s="44">
        <v>-0.86</v>
      </c>
      <c r="G51" s="44">
        <v>0</v>
      </c>
    </row>
    <row r="52" spans="1:7" x14ac:dyDescent="0.2">
      <c r="A52" s="43">
        <v>41</v>
      </c>
      <c r="B52" s="44">
        <v>11.08</v>
      </c>
      <c r="C52" s="44">
        <v>0.62</v>
      </c>
      <c r="D52" s="44">
        <v>2.15</v>
      </c>
      <c r="E52" s="44">
        <v>-0.86</v>
      </c>
      <c r="F52" s="44">
        <v>-0.86</v>
      </c>
      <c r="G52" s="44">
        <v>0</v>
      </c>
    </row>
    <row r="53" spans="1:7" x14ac:dyDescent="0.2">
      <c r="A53" s="43">
        <v>42</v>
      </c>
      <c r="B53" s="44">
        <v>11.28</v>
      </c>
      <c r="C53" s="44">
        <v>0.63</v>
      </c>
      <c r="D53" s="44">
        <v>2.19</v>
      </c>
      <c r="E53" s="44">
        <v>-0.86</v>
      </c>
      <c r="F53" s="44">
        <v>-0.86</v>
      </c>
      <c r="G53" s="44">
        <v>0</v>
      </c>
    </row>
    <row r="54" spans="1:7" x14ac:dyDescent="0.2">
      <c r="A54" s="43">
        <v>43</v>
      </c>
      <c r="B54" s="44">
        <v>11.48</v>
      </c>
      <c r="C54" s="44">
        <v>0.64</v>
      </c>
      <c r="D54" s="44">
        <v>2.2200000000000002</v>
      </c>
      <c r="E54" s="44">
        <v>-0.86</v>
      </c>
      <c r="F54" s="44">
        <v>-0.86</v>
      </c>
      <c r="G54" s="44">
        <v>0</v>
      </c>
    </row>
    <row r="55" spans="1:7" x14ac:dyDescent="0.2">
      <c r="A55" s="43">
        <v>44</v>
      </c>
      <c r="B55" s="44">
        <v>11.69</v>
      </c>
      <c r="C55" s="44">
        <v>0.65</v>
      </c>
      <c r="D55" s="44">
        <v>2.25</v>
      </c>
      <c r="E55" s="44">
        <v>-0.86</v>
      </c>
      <c r="F55" s="44">
        <v>-0.86</v>
      </c>
      <c r="G55" s="44">
        <v>0</v>
      </c>
    </row>
    <row r="56" spans="1:7" x14ac:dyDescent="0.2">
      <c r="A56" s="43">
        <v>45</v>
      </c>
      <c r="B56" s="44">
        <v>11.91</v>
      </c>
      <c r="C56" s="44">
        <v>0.67</v>
      </c>
      <c r="D56" s="44">
        <v>2.2799999999999998</v>
      </c>
      <c r="E56" s="44">
        <v>-0.87</v>
      </c>
      <c r="F56" s="44">
        <v>-0.87</v>
      </c>
      <c r="G56" s="44">
        <v>0</v>
      </c>
    </row>
    <row r="57" spans="1:7" x14ac:dyDescent="0.2">
      <c r="A57" s="43">
        <v>46</v>
      </c>
      <c r="B57" s="44">
        <v>12.12</v>
      </c>
      <c r="C57" s="44">
        <v>0.68</v>
      </c>
      <c r="D57" s="44">
        <v>2.31</v>
      </c>
      <c r="E57" s="44">
        <v>-0.87</v>
      </c>
      <c r="F57" s="44">
        <v>-0.87</v>
      </c>
      <c r="G57" s="44">
        <v>0</v>
      </c>
    </row>
    <row r="58" spans="1:7" x14ac:dyDescent="0.2">
      <c r="A58" s="43">
        <v>47</v>
      </c>
      <c r="B58" s="44">
        <v>12.35</v>
      </c>
      <c r="C58" s="44">
        <v>0.69</v>
      </c>
      <c r="D58" s="44">
        <v>2.34</v>
      </c>
      <c r="E58" s="44">
        <v>-0.87</v>
      </c>
      <c r="F58" s="44">
        <v>-0.87</v>
      </c>
      <c r="G58" s="44">
        <v>0</v>
      </c>
    </row>
    <row r="59" spans="1:7" x14ac:dyDescent="0.2">
      <c r="A59" s="43">
        <v>48</v>
      </c>
      <c r="B59" s="44">
        <v>12.58</v>
      </c>
      <c r="C59" s="44">
        <v>0.71</v>
      </c>
      <c r="D59" s="44">
        <v>2.36</v>
      </c>
      <c r="E59" s="44">
        <v>-0.87</v>
      </c>
      <c r="F59" s="44">
        <v>-0.87</v>
      </c>
      <c r="G59" s="44">
        <v>0</v>
      </c>
    </row>
    <row r="60" spans="1:7" x14ac:dyDescent="0.2">
      <c r="A60" s="43">
        <v>49</v>
      </c>
      <c r="B60" s="44">
        <v>12.81</v>
      </c>
      <c r="C60" s="44">
        <v>0.72</v>
      </c>
      <c r="D60" s="44">
        <v>2.39</v>
      </c>
      <c r="E60" s="44">
        <v>-0.88</v>
      </c>
      <c r="F60" s="44">
        <v>-0.88</v>
      </c>
      <c r="G60" s="44">
        <v>0</v>
      </c>
    </row>
    <row r="61" spans="1:7" x14ac:dyDescent="0.2">
      <c r="A61" s="43">
        <v>50</v>
      </c>
      <c r="B61" s="44">
        <v>13.05</v>
      </c>
      <c r="C61" s="44">
        <v>0.74</v>
      </c>
      <c r="D61" s="44">
        <v>2.42</v>
      </c>
      <c r="E61" s="44">
        <v>-0.88</v>
      </c>
      <c r="F61" s="44">
        <v>-0.88</v>
      </c>
      <c r="G61" s="44">
        <v>0</v>
      </c>
    </row>
    <row r="62" spans="1:7" x14ac:dyDescent="0.2">
      <c r="A62" s="43">
        <v>51</v>
      </c>
      <c r="B62" s="44">
        <v>13.3</v>
      </c>
      <c r="C62" s="44">
        <v>0.75</v>
      </c>
      <c r="D62" s="44">
        <v>2.44</v>
      </c>
      <c r="E62" s="44">
        <v>-0.88</v>
      </c>
      <c r="F62" s="44">
        <v>-0.88</v>
      </c>
      <c r="G62" s="44">
        <v>0</v>
      </c>
    </row>
    <row r="63" spans="1:7" x14ac:dyDescent="0.2">
      <c r="A63" s="43">
        <v>52</v>
      </c>
      <c r="B63" s="44">
        <v>13.55</v>
      </c>
      <c r="C63" s="44">
        <v>0.77</v>
      </c>
      <c r="D63" s="44">
        <v>2.46</v>
      </c>
      <c r="E63" s="44">
        <v>-0.89</v>
      </c>
      <c r="F63" s="44">
        <v>-0.89</v>
      </c>
      <c r="G63" s="44">
        <v>0</v>
      </c>
    </row>
    <row r="64" spans="1:7" x14ac:dyDescent="0.2">
      <c r="A64" s="43">
        <v>53</v>
      </c>
      <c r="B64" s="44">
        <v>13.81</v>
      </c>
      <c r="C64" s="44">
        <v>0.78</v>
      </c>
      <c r="D64" s="44">
        <v>2.48</v>
      </c>
      <c r="E64" s="44">
        <v>-0.89</v>
      </c>
      <c r="F64" s="44">
        <v>-0.89</v>
      </c>
      <c r="G64" s="44">
        <v>0</v>
      </c>
    </row>
    <row r="65" spans="1:7" x14ac:dyDescent="0.2">
      <c r="A65" s="43">
        <v>54</v>
      </c>
      <c r="B65" s="44">
        <v>14.08</v>
      </c>
      <c r="C65" s="44">
        <v>0.8</v>
      </c>
      <c r="D65" s="44">
        <v>2.5</v>
      </c>
      <c r="E65" s="44">
        <v>-0.89</v>
      </c>
      <c r="F65" s="44">
        <v>-0.89</v>
      </c>
      <c r="G65" s="44">
        <v>0</v>
      </c>
    </row>
    <row r="66" spans="1:7" x14ac:dyDescent="0.2">
      <c r="A66" s="43">
        <v>55</v>
      </c>
      <c r="B66" s="44">
        <v>14.35</v>
      </c>
      <c r="C66" s="44">
        <v>0.81</v>
      </c>
      <c r="D66" s="44">
        <v>2.52</v>
      </c>
      <c r="E66" s="44">
        <v>-0.9</v>
      </c>
      <c r="F66" s="44">
        <v>-0.9</v>
      </c>
      <c r="G66" s="44">
        <v>0</v>
      </c>
    </row>
    <row r="67" spans="1:7" x14ac:dyDescent="0.2">
      <c r="A67" s="43">
        <v>56</v>
      </c>
      <c r="B67" s="44">
        <v>14.64</v>
      </c>
      <c r="C67" s="44">
        <v>0.83</v>
      </c>
      <c r="D67" s="44">
        <v>2.5299999999999998</v>
      </c>
      <c r="E67" s="44">
        <v>-0.9</v>
      </c>
      <c r="F67" s="44">
        <v>-0.9</v>
      </c>
      <c r="G67" s="44">
        <v>0</v>
      </c>
    </row>
    <row r="68" spans="1:7" x14ac:dyDescent="0.2">
      <c r="A68" s="43">
        <v>57</v>
      </c>
      <c r="B68" s="44">
        <v>14.93</v>
      </c>
      <c r="C68" s="44">
        <v>0.85</v>
      </c>
      <c r="D68" s="44">
        <v>2.54</v>
      </c>
      <c r="E68" s="44">
        <v>-0.91</v>
      </c>
      <c r="F68" s="44">
        <v>-0.91</v>
      </c>
      <c r="G68" s="44">
        <v>0</v>
      </c>
    </row>
    <row r="69" spans="1:7" x14ac:dyDescent="0.2">
      <c r="A69" s="43">
        <v>58</v>
      </c>
      <c r="B69" s="44">
        <v>15.24</v>
      </c>
      <c r="C69" s="44">
        <v>0.86</v>
      </c>
      <c r="D69" s="44">
        <v>2.5499999999999998</v>
      </c>
      <c r="E69" s="44">
        <v>-0.91</v>
      </c>
      <c r="F69" s="44">
        <v>-0.91</v>
      </c>
      <c r="G69" s="44">
        <v>0</v>
      </c>
    </row>
    <row r="70" spans="1:7" x14ac:dyDescent="0.2">
      <c r="A70" s="43">
        <v>59</v>
      </c>
      <c r="B70" s="44">
        <v>15.55</v>
      </c>
      <c r="C70" s="44">
        <v>0.88</v>
      </c>
      <c r="D70" s="44">
        <v>2.56</v>
      </c>
      <c r="E70" s="44">
        <v>-0.91</v>
      </c>
      <c r="F70" s="44">
        <v>-0.91</v>
      </c>
      <c r="G70" s="44">
        <v>0</v>
      </c>
    </row>
    <row r="71" spans="1:7" x14ac:dyDescent="0.2">
      <c r="A71" s="43">
        <v>60</v>
      </c>
      <c r="B71" s="44">
        <v>15.88</v>
      </c>
      <c r="C71" s="44">
        <v>0.9</v>
      </c>
      <c r="D71" s="44">
        <v>2.56</v>
      </c>
      <c r="E71" s="44">
        <v>-0.92</v>
      </c>
      <c r="F71" s="44">
        <v>-0.92</v>
      </c>
      <c r="G71" s="44">
        <v>0</v>
      </c>
    </row>
    <row r="72" spans="1:7" x14ac:dyDescent="0.2">
      <c r="A72" s="43">
        <v>61</v>
      </c>
      <c r="B72" s="44">
        <v>16.22</v>
      </c>
      <c r="C72" s="44">
        <v>0.91</v>
      </c>
      <c r="D72" s="44">
        <v>2.56</v>
      </c>
      <c r="E72" s="44">
        <v>-0.93</v>
      </c>
      <c r="F72" s="44">
        <v>-0.93</v>
      </c>
      <c r="G72" s="44">
        <v>0</v>
      </c>
    </row>
    <row r="73" spans="1:7" x14ac:dyDescent="0.2">
      <c r="A73" s="43">
        <v>62</v>
      </c>
      <c r="B73" s="44">
        <v>16.57</v>
      </c>
      <c r="C73" s="44">
        <v>0.93</v>
      </c>
      <c r="D73" s="44">
        <v>2.56</v>
      </c>
      <c r="E73" s="44">
        <v>-0.93</v>
      </c>
      <c r="F73" s="44">
        <v>-0.93</v>
      </c>
      <c r="G73" s="44">
        <v>0</v>
      </c>
    </row>
    <row r="74" spans="1:7" x14ac:dyDescent="0.2">
      <c r="A74" s="43">
        <v>63</v>
      </c>
      <c r="B74" s="44">
        <v>16.940000000000001</v>
      </c>
      <c r="C74" s="44">
        <v>0.95</v>
      </c>
      <c r="D74" s="44">
        <v>2.5499999999999998</v>
      </c>
      <c r="E74" s="44">
        <v>-0.94</v>
      </c>
      <c r="F74" s="44">
        <v>-0.94</v>
      </c>
      <c r="G74" s="44">
        <v>0</v>
      </c>
    </row>
    <row r="75" spans="1:7" x14ac:dyDescent="0.2">
      <c r="A75" s="43">
        <v>64</v>
      </c>
      <c r="B75" s="44">
        <v>17.32</v>
      </c>
      <c r="C75" s="44">
        <v>0.97</v>
      </c>
      <c r="D75" s="44">
        <v>2.54</v>
      </c>
      <c r="E75" s="44">
        <v>-0.94</v>
      </c>
      <c r="F75" s="44">
        <v>-0.94</v>
      </c>
      <c r="G75" s="44">
        <v>0</v>
      </c>
    </row>
    <row r="76" spans="1:7" x14ac:dyDescent="0.2">
      <c r="A76" s="43">
        <v>65</v>
      </c>
      <c r="B76" s="44">
        <v>17.72</v>
      </c>
      <c r="C76" s="44">
        <v>0.99</v>
      </c>
      <c r="D76" s="44">
        <v>2.52</v>
      </c>
      <c r="E76" s="44">
        <v>-0.99</v>
      </c>
      <c r="F76" s="44">
        <v>-0.99</v>
      </c>
      <c r="G76" s="44">
        <v>0</v>
      </c>
    </row>
  </sheetData>
  <sheetProtection algorithmName="SHA-512" hashValue="L9zi4r3/iqayzcWAH3xCc/55Q3xuPzty/rwPfr+w2ed4GxASkOJvWEUHnz80g1J2Y61T9icJrrVspun6qvQTfw==" saltValue="8uQJRH9AMtrxtvbdWSkuUg==" spinCount="100000" sheet="1" objects="1" scenarios="1"/>
  <conditionalFormatting sqref="A6:A21">
    <cfRule type="expression" dxfId="543" priority="11" stopIfTrue="1">
      <formula>MOD(ROW(),2)=0</formula>
    </cfRule>
    <cfRule type="expression" dxfId="542" priority="12" stopIfTrue="1">
      <formula>MOD(ROW(),2)&lt;&gt;0</formula>
    </cfRule>
  </conditionalFormatting>
  <conditionalFormatting sqref="A26:A76">
    <cfRule type="expression" dxfId="541" priority="15" stopIfTrue="1">
      <formula>MOD(ROW(),2)=0</formula>
    </cfRule>
    <cfRule type="expression" dxfId="540" priority="16" stopIfTrue="1">
      <formula>MOD(ROW(),2)&lt;&gt;0</formula>
    </cfRule>
  </conditionalFormatting>
  <conditionalFormatting sqref="B18:B19">
    <cfRule type="expression" dxfId="539" priority="1" stopIfTrue="1">
      <formula>MOD(ROW(),2)=0</formula>
    </cfRule>
    <cfRule type="expression" dxfId="538" priority="2" stopIfTrue="1">
      <formula>MOD(ROW(),2)&lt;&gt;0</formula>
    </cfRule>
  </conditionalFormatting>
  <conditionalFormatting sqref="B6:G17 C18:G19 B20:G21">
    <cfRule type="expression" dxfId="537" priority="13" stopIfTrue="1">
      <formula>MOD(ROW(),2)=0</formula>
    </cfRule>
    <cfRule type="expression" dxfId="536" priority="14" stopIfTrue="1">
      <formula>MOD(ROW(),2)&lt;&gt;0</formula>
    </cfRule>
  </conditionalFormatting>
  <conditionalFormatting sqref="B26:G76">
    <cfRule type="expression" dxfId="535" priority="17" stopIfTrue="1">
      <formula>MOD(ROW(),2)=0</formula>
    </cfRule>
    <cfRule type="expression" dxfId="534" priority="18" stopIfTrue="1">
      <formula>MOD(ROW(),2)&lt;&gt;0</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DB3E6-27AA-4637-99C0-8D9E3B197E72}">
  <sheetPr codeName="Sheet11"/>
  <dimension ref="A1:G76"/>
  <sheetViews>
    <sheetView showGridLines="0" workbookViewId="0">
      <selection activeCell="A6" sqref="A6"/>
    </sheetView>
  </sheetViews>
  <sheetFormatPr defaultRowHeight="12.75" x14ac:dyDescent="0.2"/>
  <cols>
    <col min="1" max="1" width="31.5703125" customWidth="1"/>
    <col min="2" max="7" width="22.5703125" customWidth="1"/>
  </cols>
  <sheetData>
    <row r="1" spans="1:7" s="1" customFormat="1" ht="20.25" x14ac:dyDescent="0.3">
      <c r="A1" s="2" t="s">
        <v>0</v>
      </c>
    </row>
    <row r="2" spans="1:7" s="1" customFormat="1" ht="15.75" x14ac:dyDescent="0.25">
      <c r="A2" s="30" t="s">
        <v>1</v>
      </c>
      <c r="B2" s="3" t="str">
        <f>wb_title</f>
        <v>LGPS_NI - Consolidated Factor Spreadsheet</v>
      </c>
    </row>
    <row r="3" spans="1:7" s="1" customFormat="1" ht="15.75" x14ac:dyDescent="0.25">
      <c r="A3" s="30" t="s">
        <v>2</v>
      </c>
      <c r="B3" s="3" t="str">
        <f>TABLE_FACTOR_TYPE_1 &amp; " - x-" &amp; TABLE_SERIES_NUMBER_1</f>
        <v>CETV - x-204</v>
      </c>
    </row>
    <row r="6" spans="1:7" x14ac:dyDescent="0.2">
      <c r="A6" s="40" t="s">
        <v>361</v>
      </c>
      <c r="B6" s="47" t="s">
        <v>362</v>
      </c>
      <c r="C6" s="47"/>
      <c r="D6" s="47"/>
      <c r="E6" s="47"/>
      <c r="F6" s="47"/>
      <c r="G6" s="47"/>
    </row>
    <row r="7" spans="1:7" x14ac:dyDescent="0.2">
      <c r="A7" s="40" t="s">
        <v>363</v>
      </c>
      <c r="B7" s="47" t="s">
        <v>31</v>
      </c>
      <c r="C7" s="47"/>
      <c r="D7" s="47"/>
      <c r="E7" s="47"/>
      <c r="F7" s="47"/>
      <c r="G7" s="47"/>
    </row>
    <row r="8" spans="1:7" x14ac:dyDescent="0.2">
      <c r="A8" s="40" t="s">
        <v>149</v>
      </c>
      <c r="B8" s="47" t="s">
        <v>162</v>
      </c>
      <c r="C8" s="47"/>
      <c r="D8" s="47"/>
      <c r="E8" s="47"/>
      <c r="F8" s="47"/>
      <c r="G8" s="47"/>
    </row>
    <row r="9" spans="1:7" x14ac:dyDescent="0.2">
      <c r="A9" s="40" t="s">
        <v>150</v>
      </c>
      <c r="B9" s="47" t="s">
        <v>163</v>
      </c>
      <c r="C9" s="47"/>
      <c r="D9" s="47"/>
      <c r="E9" s="47"/>
      <c r="F9" s="47"/>
      <c r="G9" s="47"/>
    </row>
    <row r="10" spans="1:7" x14ac:dyDescent="0.2">
      <c r="A10" s="40" t="s">
        <v>6</v>
      </c>
      <c r="B10" s="47" t="s">
        <v>173</v>
      </c>
      <c r="C10" s="47"/>
      <c r="D10" s="47"/>
      <c r="E10" s="47"/>
      <c r="F10" s="47"/>
      <c r="G10" s="47"/>
    </row>
    <row r="11" spans="1:7" x14ac:dyDescent="0.2">
      <c r="A11" s="40" t="s">
        <v>151</v>
      </c>
      <c r="B11" s="47" t="s">
        <v>170</v>
      </c>
      <c r="C11" s="47"/>
      <c r="D11" s="47"/>
      <c r="E11" s="47"/>
      <c r="F11" s="47"/>
      <c r="G11" s="47"/>
    </row>
    <row r="12" spans="1:7" x14ac:dyDescent="0.2">
      <c r="A12" s="40" t="s">
        <v>152</v>
      </c>
      <c r="B12" s="47" t="s">
        <v>166</v>
      </c>
      <c r="C12" s="47"/>
      <c r="D12" s="47"/>
      <c r="E12" s="47"/>
      <c r="F12" s="47"/>
      <c r="G12" s="47"/>
    </row>
    <row r="13" spans="1:7" x14ac:dyDescent="0.2">
      <c r="A13" s="40" t="s">
        <v>364</v>
      </c>
      <c r="B13" s="47">
        <v>0</v>
      </c>
      <c r="C13" s="47"/>
      <c r="D13" s="47"/>
      <c r="E13" s="47"/>
      <c r="F13" s="47"/>
      <c r="G13" s="47"/>
    </row>
    <row r="14" spans="1:7" x14ac:dyDescent="0.2">
      <c r="A14" s="40" t="s">
        <v>154</v>
      </c>
      <c r="B14" s="47">
        <v>204</v>
      </c>
      <c r="C14" s="47"/>
      <c r="D14" s="47"/>
      <c r="E14" s="47"/>
      <c r="F14" s="47"/>
      <c r="G14" s="47"/>
    </row>
    <row r="15" spans="1:7" x14ac:dyDescent="0.2">
      <c r="A15" s="40" t="s">
        <v>365</v>
      </c>
      <c r="B15" s="47" t="s">
        <v>176</v>
      </c>
      <c r="C15" s="47"/>
      <c r="D15" s="47"/>
      <c r="E15" s="47"/>
      <c r="F15" s="47"/>
      <c r="G15" s="47"/>
    </row>
    <row r="16" spans="1:7" x14ac:dyDescent="0.2">
      <c r="A16" s="40" t="s">
        <v>156</v>
      </c>
      <c r="B16" s="47" t="s">
        <v>177</v>
      </c>
      <c r="C16" s="47"/>
      <c r="D16" s="47"/>
      <c r="E16" s="47"/>
      <c r="F16" s="47"/>
      <c r="G16" s="47"/>
    </row>
    <row r="17" spans="1:7" x14ac:dyDescent="0.2">
      <c r="A17" s="41" t="s">
        <v>366</v>
      </c>
      <c r="B17" s="47"/>
      <c r="C17" s="47"/>
      <c r="D17" s="47"/>
      <c r="E17" s="47"/>
      <c r="F17" s="47"/>
      <c r="G17" s="47"/>
    </row>
    <row r="18" spans="1:7" x14ac:dyDescent="0.2">
      <c r="A18" s="40" t="s">
        <v>158</v>
      </c>
      <c r="B18" s="48">
        <v>46175</v>
      </c>
      <c r="C18" s="48"/>
      <c r="D18" s="48"/>
      <c r="E18" s="48"/>
      <c r="F18" s="48"/>
      <c r="G18" s="48"/>
    </row>
    <row r="19" spans="1:7" x14ac:dyDescent="0.2">
      <c r="A19" s="40" t="s">
        <v>159</v>
      </c>
      <c r="B19" s="48">
        <v>46161</v>
      </c>
      <c r="C19" s="48"/>
      <c r="D19" s="48"/>
      <c r="E19" s="48"/>
      <c r="F19" s="48"/>
      <c r="G19" s="48"/>
    </row>
    <row r="20" spans="1:7" x14ac:dyDescent="0.2">
      <c r="A20" s="40" t="s">
        <v>160</v>
      </c>
      <c r="B20" s="47" t="s">
        <v>169</v>
      </c>
      <c r="C20" s="47"/>
      <c r="D20" s="47"/>
      <c r="E20" s="47"/>
      <c r="F20" s="47"/>
      <c r="G20" s="47"/>
    </row>
    <row r="21" spans="1:7" x14ac:dyDescent="0.2">
      <c r="A21" s="40" t="s">
        <v>367</v>
      </c>
      <c r="B21" s="47" t="s">
        <v>82</v>
      </c>
      <c r="C21" s="47"/>
      <c r="D21" s="47"/>
      <c r="E21" s="47"/>
      <c r="F21" s="47"/>
      <c r="G21" s="47"/>
    </row>
    <row r="23" spans="1:7" x14ac:dyDescent="0.2">
      <c r="A23" s="23" t="str">
        <f>HYPERLINK("#'Factor List'!A1", "Back to Factor List")</f>
        <v>Back to Factor List</v>
      </c>
      <c r="B23" s="23" t="str">
        <f>HYPERLINK("#'Assumptions'!A1", "Assumptions")</f>
        <v>Assumptions</v>
      </c>
    </row>
    <row r="26" spans="1:7" s="56" customFormat="1" ht="25.5" x14ac:dyDescent="0.2">
      <c r="A26" s="55" t="s">
        <v>368</v>
      </c>
      <c r="B26" s="55" t="s">
        <v>369</v>
      </c>
      <c r="C26" s="55" t="s">
        <v>370</v>
      </c>
      <c r="D26" s="55" t="s">
        <v>371</v>
      </c>
      <c r="E26" s="55" t="s">
        <v>372</v>
      </c>
      <c r="F26" s="55" t="s">
        <v>373</v>
      </c>
      <c r="G26" s="55" t="s">
        <v>374</v>
      </c>
    </row>
    <row r="27" spans="1:7" x14ac:dyDescent="0.2">
      <c r="A27" s="43">
        <v>16</v>
      </c>
      <c r="B27" s="44">
        <v>7.12</v>
      </c>
      <c r="C27" s="44">
        <v>0.38</v>
      </c>
      <c r="D27" s="44">
        <v>1.29</v>
      </c>
      <c r="E27" s="44">
        <v>-4.7300000000000004</v>
      </c>
      <c r="F27" s="44">
        <v>-4.7300000000000004</v>
      </c>
      <c r="G27" s="44">
        <v>0</v>
      </c>
    </row>
    <row r="28" spans="1:7" x14ac:dyDescent="0.2">
      <c r="A28" s="43">
        <v>17</v>
      </c>
      <c r="B28" s="44">
        <v>7.24</v>
      </c>
      <c r="C28" s="44">
        <v>0.38</v>
      </c>
      <c r="D28" s="44">
        <v>1.36</v>
      </c>
      <c r="E28" s="44">
        <v>-4.74</v>
      </c>
      <c r="F28" s="44">
        <v>-4.74</v>
      </c>
      <c r="G28" s="44">
        <v>0</v>
      </c>
    </row>
    <row r="29" spans="1:7" x14ac:dyDescent="0.2">
      <c r="A29" s="43">
        <v>18</v>
      </c>
      <c r="B29" s="44">
        <v>7.37</v>
      </c>
      <c r="C29" s="44">
        <v>0.39</v>
      </c>
      <c r="D29" s="44">
        <v>1.44</v>
      </c>
      <c r="E29" s="44">
        <v>-4.75</v>
      </c>
      <c r="F29" s="44">
        <v>-4.75</v>
      </c>
      <c r="G29" s="44">
        <v>0</v>
      </c>
    </row>
    <row r="30" spans="1:7" x14ac:dyDescent="0.2">
      <c r="A30" s="43">
        <v>19</v>
      </c>
      <c r="B30" s="44">
        <v>7.5</v>
      </c>
      <c r="C30" s="44">
        <v>0.4</v>
      </c>
      <c r="D30" s="44">
        <v>1.5</v>
      </c>
      <c r="E30" s="44">
        <v>-4.76</v>
      </c>
      <c r="F30" s="44">
        <v>-4.76</v>
      </c>
      <c r="G30" s="44">
        <v>0</v>
      </c>
    </row>
    <row r="31" spans="1:7" x14ac:dyDescent="0.2">
      <c r="A31" s="43">
        <v>20</v>
      </c>
      <c r="B31" s="44">
        <v>7.64</v>
      </c>
      <c r="C31" s="44">
        <v>0.41</v>
      </c>
      <c r="D31" s="44">
        <v>1.52</v>
      </c>
      <c r="E31" s="44">
        <v>-4.7699999999999996</v>
      </c>
      <c r="F31" s="44">
        <v>-4.7699999999999996</v>
      </c>
      <c r="G31" s="44">
        <v>0</v>
      </c>
    </row>
    <row r="32" spans="1:7" x14ac:dyDescent="0.2">
      <c r="A32" s="43">
        <v>21</v>
      </c>
      <c r="B32" s="44">
        <v>7.77</v>
      </c>
      <c r="C32" s="44">
        <v>0.41</v>
      </c>
      <c r="D32" s="44">
        <v>1.55</v>
      </c>
      <c r="E32" s="44">
        <v>-4.78</v>
      </c>
      <c r="F32" s="44">
        <v>-4.78</v>
      </c>
      <c r="G32" s="44">
        <v>0</v>
      </c>
    </row>
    <row r="33" spans="1:7" x14ac:dyDescent="0.2">
      <c r="A33" s="43">
        <v>22</v>
      </c>
      <c r="B33" s="44">
        <v>7.91</v>
      </c>
      <c r="C33" s="44">
        <v>0.42</v>
      </c>
      <c r="D33" s="44">
        <v>1.57</v>
      </c>
      <c r="E33" s="44">
        <v>-4.79</v>
      </c>
      <c r="F33" s="44">
        <v>-4.79</v>
      </c>
      <c r="G33" s="44">
        <v>0</v>
      </c>
    </row>
    <row r="34" spans="1:7" x14ac:dyDescent="0.2">
      <c r="A34" s="43">
        <v>23</v>
      </c>
      <c r="B34" s="44">
        <v>8.0500000000000007</v>
      </c>
      <c r="C34" s="44">
        <v>0.43</v>
      </c>
      <c r="D34" s="44">
        <v>1.6</v>
      </c>
      <c r="E34" s="44">
        <v>-4.8</v>
      </c>
      <c r="F34" s="44">
        <v>-4.8</v>
      </c>
      <c r="G34" s="44">
        <v>0</v>
      </c>
    </row>
    <row r="35" spans="1:7" x14ac:dyDescent="0.2">
      <c r="A35" s="43">
        <v>24</v>
      </c>
      <c r="B35" s="44">
        <v>8.1999999999999993</v>
      </c>
      <c r="C35" s="44">
        <v>0.44</v>
      </c>
      <c r="D35" s="44">
        <v>1.63</v>
      </c>
      <c r="E35" s="44">
        <v>-4.8099999999999996</v>
      </c>
      <c r="F35" s="44">
        <v>-4.8099999999999996</v>
      </c>
      <c r="G35" s="44">
        <v>0</v>
      </c>
    </row>
    <row r="36" spans="1:7" x14ac:dyDescent="0.2">
      <c r="A36" s="43">
        <v>25</v>
      </c>
      <c r="B36" s="44">
        <v>8.34</v>
      </c>
      <c r="C36" s="44">
        <v>0.45</v>
      </c>
      <c r="D36" s="44">
        <v>1.66</v>
      </c>
      <c r="E36" s="44">
        <v>-4.82</v>
      </c>
      <c r="F36" s="44">
        <v>-4.82</v>
      </c>
      <c r="G36" s="44">
        <v>0</v>
      </c>
    </row>
    <row r="37" spans="1:7" x14ac:dyDescent="0.2">
      <c r="A37" s="43">
        <v>26</v>
      </c>
      <c r="B37" s="44">
        <v>8.49</v>
      </c>
      <c r="C37" s="44">
        <v>0.46</v>
      </c>
      <c r="D37" s="44">
        <v>1.68</v>
      </c>
      <c r="E37" s="44">
        <v>-4.83</v>
      </c>
      <c r="F37" s="44">
        <v>-4.83</v>
      </c>
      <c r="G37" s="44">
        <v>0</v>
      </c>
    </row>
    <row r="38" spans="1:7" x14ac:dyDescent="0.2">
      <c r="A38" s="43">
        <v>27</v>
      </c>
      <c r="B38" s="44">
        <v>8.64</v>
      </c>
      <c r="C38" s="44">
        <v>0.47</v>
      </c>
      <c r="D38" s="44">
        <v>1.71</v>
      </c>
      <c r="E38" s="44">
        <v>-4.84</v>
      </c>
      <c r="F38" s="44">
        <v>-4.84</v>
      </c>
      <c r="G38" s="44">
        <v>0</v>
      </c>
    </row>
    <row r="39" spans="1:7" x14ac:dyDescent="0.2">
      <c r="A39" s="43">
        <v>28</v>
      </c>
      <c r="B39" s="44">
        <v>8.8000000000000007</v>
      </c>
      <c r="C39" s="44">
        <v>0.48</v>
      </c>
      <c r="D39" s="44">
        <v>1.74</v>
      </c>
      <c r="E39" s="44">
        <v>-4.8499999999999996</v>
      </c>
      <c r="F39" s="44">
        <v>-4.8499999999999996</v>
      </c>
      <c r="G39" s="44">
        <v>0</v>
      </c>
    </row>
    <row r="40" spans="1:7" x14ac:dyDescent="0.2">
      <c r="A40" s="43">
        <v>29</v>
      </c>
      <c r="B40" s="44">
        <v>8.9600000000000009</v>
      </c>
      <c r="C40" s="44">
        <v>0.49</v>
      </c>
      <c r="D40" s="44">
        <v>1.77</v>
      </c>
      <c r="E40" s="44">
        <v>-4.87</v>
      </c>
      <c r="F40" s="44">
        <v>-4.87</v>
      </c>
      <c r="G40" s="44">
        <v>0</v>
      </c>
    </row>
    <row r="41" spans="1:7" x14ac:dyDescent="0.2">
      <c r="A41" s="43">
        <v>30</v>
      </c>
      <c r="B41" s="44">
        <v>9.1199999999999992</v>
      </c>
      <c r="C41" s="44">
        <v>0.5</v>
      </c>
      <c r="D41" s="44">
        <v>1.8</v>
      </c>
      <c r="E41" s="44">
        <v>-4.88</v>
      </c>
      <c r="F41" s="44">
        <v>-4.88</v>
      </c>
      <c r="G41" s="44">
        <v>0</v>
      </c>
    </row>
    <row r="42" spans="1:7" x14ac:dyDescent="0.2">
      <c r="A42" s="43">
        <v>31</v>
      </c>
      <c r="B42" s="44">
        <v>9.2799999999999994</v>
      </c>
      <c r="C42" s="44">
        <v>0.51</v>
      </c>
      <c r="D42" s="44">
        <v>1.83</v>
      </c>
      <c r="E42" s="44">
        <v>-4.8899999999999997</v>
      </c>
      <c r="F42" s="44">
        <v>-4.8899999999999997</v>
      </c>
      <c r="G42" s="44">
        <v>0</v>
      </c>
    </row>
    <row r="43" spans="1:7" x14ac:dyDescent="0.2">
      <c r="A43" s="43">
        <v>32</v>
      </c>
      <c r="B43" s="44">
        <v>9.44</v>
      </c>
      <c r="C43" s="44">
        <v>0.52</v>
      </c>
      <c r="D43" s="44">
        <v>1.86</v>
      </c>
      <c r="E43" s="44">
        <v>-4.9000000000000004</v>
      </c>
      <c r="F43" s="44">
        <v>-4.9000000000000004</v>
      </c>
      <c r="G43" s="44">
        <v>0</v>
      </c>
    </row>
    <row r="44" spans="1:7" x14ac:dyDescent="0.2">
      <c r="A44" s="43">
        <v>33</v>
      </c>
      <c r="B44" s="44">
        <v>9.61</v>
      </c>
      <c r="C44" s="44">
        <v>0.53</v>
      </c>
      <c r="D44" s="44">
        <v>1.89</v>
      </c>
      <c r="E44" s="44">
        <v>-4.91</v>
      </c>
      <c r="F44" s="44">
        <v>-4.91</v>
      </c>
      <c r="G44" s="44">
        <v>0</v>
      </c>
    </row>
    <row r="45" spans="1:7" x14ac:dyDescent="0.2">
      <c r="A45" s="43">
        <v>34</v>
      </c>
      <c r="B45" s="44">
        <v>9.7899999999999991</v>
      </c>
      <c r="C45" s="44">
        <v>0.54</v>
      </c>
      <c r="D45" s="44">
        <v>1.93</v>
      </c>
      <c r="E45" s="44">
        <v>-4.92</v>
      </c>
      <c r="F45" s="44">
        <v>-4.92</v>
      </c>
      <c r="G45" s="44">
        <v>0</v>
      </c>
    </row>
    <row r="46" spans="1:7" x14ac:dyDescent="0.2">
      <c r="A46" s="43">
        <v>35</v>
      </c>
      <c r="B46" s="44">
        <v>9.9600000000000009</v>
      </c>
      <c r="C46" s="44">
        <v>0.55000000000000004</v>
      </c>
      <c r="D46" s="44">
        <v>1.96</v>
      </c>
      <c r="E46" s="44">
        <v>-4.93</v>
      </c>
      <c r="F46" s="44">
        <v>-4.93</v>
      </c>
      <c r="G46" s="44">
        <v>0</v>
      </c>
    </row>
    <row r="47" spans="1:7" x14ac:dyDescent="0.2">
      <c r="A47" s="43">
        <v>36</v>
      </c>
      <c r="B47" s="44">
        <v>10.14</v>
      </c>
      <c r="C47" s="44">
        <v>0.56000000000000005</v>
      </c>
      <c r="D47" s="44">
        <v>1.99</v>
      </c>
      <c r="E47" s="44">
        <v>-4.95</v>
      </c>
      <c r="F47" s="44">
        <v>-4.95</v>
      </c>
      <c r="G47" s="44">
        <v>0</v>
      </c>
    </row>
    <row r="48" spans="1:7" x14ac:dyDescent="0.2">
      <c r="A48" s="43">
        <v>37</v>
      </c>
      <c r="B48" s="44">
        <v>10.32</v>
      </c>
      <c r="C48" s="44">
        <v>0.56999999999999995</v>
      </c>
      <c r="D48" s="44">
        <v>2.02</v>
      </c>
      <c r="E48" s="44">
        <v>-4.96</v>
      </c>
      <c r="F48" s="44">
        <v>-4.96</v>
      </c>
      <c r="G48" s="44">
        <v>0</v>
      </c>
    </row>
    <row r="49" spans="1:7" x14ac:dyDescent="0.2">
      <c r="A49" s="43">
        <v>38</v>
      </c>
      <c r="B49" s="44">
        <v>10.5</v>
      </c>
      <c r="C49" s="44">
        <v>0.57999999999999996</v>
      </c>
      <c r="D49" s="44">
        <v>2.06</v>
      </c>
      <c r="E49" s="44">
        <v>-4.97</v>
      </c>
      <c r="F49" s="44">
        <v>-4.97</v>
      </c>
      <c r="G49" s="44">
        <v>0</v>
      </c>
    </row>
    <row r="50" spans="1:7" x14ac:dyDescent="0.2">
      <c r="A50" s="43">
        <v>39</v>
      </c>
      <c r="B50" s="44">
        <v>10.69</v>
      </c>
      <c r="C50" s="44">
        <v>0.59</v>
      </c>
      <c r="D50" s="44">
        <v>2.09</v>
      </c>
      <c r="E50" s="44">
        <v>-4.9800000000000004</v>
      </c>
      <c r="F50" s="44">
        <v>-4.9800000000000004</v>
      </c>
      <c r="G50" s="44">
        <v>0</v>
      </c>
    </row>
    <row r="51" spans="1:7" x14ac:dyDescent="0.2">
      <c r="A51" s="43">
        <v>40</v>
      </c>
      <c r="B51" s="44">
        <v>10.88</v>
      </c>
      <c r="C51" s="44">
        <v>0.6</v>
      </c>
      <c r="D51" s="44">
        <v>2.12</v>
      </c>
      <c r="E51" s="44">
        <v>-5</v>
      </c>
      <c r="F51" s="44">
        <v>-5</v>
      </c>
      <c r="G51" s="44">
        <v>0</v>
      </c>
    </row>
    <row r="52" spans="1:7" x14ac:dyDescent="0.2">
      <c r="A52" s="43">
        <v>41</v>
      </c>
      <c r="B52" s="44">
        <v>11.08</v>
      </c>
      <c r="C52" s="44">
        <v>0.62</v>
      </c>
      <c r="D52" s="44">
        <v>2.15</v>
      </c>
      <c r="E52" s="44">
        <v>-5.01</v>
      </c>
      <c r="F52" s="44">
        <v>-5.01</v>
      </c>
      <c r="G52" s="44">
        <v>0</v>
      </c>
    </row>
    <row r="53" spans="1:7" x14ac:dyDescent="0.2">
      <c r="A53" s="43">
        <v>42</v>
      </c>
      <c r="B53" s="44">
        <v>11.28</v>
      </c>
      <c r="C53" s="44">
        <v>0.63</v>
      </c>
      <c r="D53" s="44">
        <v>2.19</v>
      </c>
      <c r="E53" s="44">
        <v>-5.0199999999999996</v>
      </c>
      <c r="F53" s="44">
        <v>-5.0199999999999996</v>
      </c>
      <c r="G53" s="44">
        <v>0</v>
      </c>
    </row>
    <row r="54" spans="1:7" x14ac:dyDescent="0.2">
      <c r="A54" s="43">
        <v>43</v>
      </c>
      <c r="B54" s="44">
        <v>11.48</v>
      </c>
      <c r="C54" s="44">
        <v>0.64</v>
      </c>
      <c r="D54" s="44">
        <v>2.2200000000000002</v>
      </c>
      <c r="E54" s="44">
        <v>-5.04</v>
      </c>
      <c r="F54" s="44">
        <v>-5.04</v>
      </c>
      <c r="G54" s="44">
        <v>0</v>
      </c>
    </row>
    <row r="55" spans="1:7" x14ac:dyDescent="0.2">
      <c r="A55" s="43">
        <v>44</v>
      </c>
      <c r="B55" s="44">
        <v>11.69</v>
      </c>
      <c r="C55" s="44">
        <v>0.65</v>
      </c>
      <c r="D55" s="44">
        <v>2.25</v>
      </c>
      <c r="E55" s="44">
        <v>-5.05</v>
      </c>
      <c r="F55" s="44">
        <v>-5.05</v>
      </c>
      <c r="G55" s="44">
        <v>0</v>
      </c>
    </row>
    <row r="56" spans="1:7" x14ac:dyDescent="0.2">
      <c r="A56" s="43">
        <v>45</v>
      </c>
      <c r="B56" s="44">
        <v>11.91</v>
      </c>
      <c r="C56" s="44">
        <v>0.67</v>
      </c>
      <c r="D56" s="44">
        <v>2.2799999999999998</v>
      </c>
      <c r="E56" s="44">
        <v>-5.0599999999999996</v>
      </c>
      <c r="F56" s="44">
        <v>-5.0599999999999996</v>
      </c>
      <c r="G56" s="44">
        <v>0</v>
      </c>
    </row>
    <row r="57" spans="1:7" x14ac:dyDescent="0.2">
      <c r="A57" s="43">
        <v>46</v>
      </c>
      <c r="B57" s="44">
        <v>12.12</v>
      </c>
      <c r="C57" s="44">
        <v>0.68</v>
      </c>
      <c r="D57" s="44">
        <v>2.31</v>
      </c>
      <c r="E57" s="44">
        <v>-5.08</v>
      </c>
      <c r="F57" s="44">
        <v>-5.08</v>
      </c>
      <c r="G57" s="44">
        <v>0</v>
      </c>
    </row>
    <row r="58" spans="1:7" x14ac:dyDescent="0.2">
      <c r="A58" s="43">
        <v>47</v>
      </c>
      <c r="B58" s="44">
        <v>12.35</v>
      </c>
      <c r="C58" s="44">
        <v>0.69</v>
      </c>
      <c r="D58" s="44">
        <v>2.34</v>
      </c>
      <c r="E58" s="44">
        <v>-5.09</v>
      </c>
      <c r="F58" s="44">
        <v>-5.09</v>
      </c>
      <c r="G58" s="44">
        <v>0</v>
      </c>
    </row>
    <row r="59" spans="1:7" x14ac:dyDescent="0.2">
      <c r="A59" s="43">
        <v>48</v>
      </c>
      <c r="B59" s="44">
        <v>12.58</v>
      </c>
      <c r="C59" s="44">
        <v>0.71</v>
      </c>
      <c r="D59" s="44">
        <v>2.36</v>
      </c>
      <c r="E59" s="44">
        <v>-5.1100000000000003</v>
      </c>
      <c r="F59" s="44">
        <v>-5.1100000000000003</v>
      </c>
      <c r="G59" s="44">
        <v>0</v>
      </c>
    </row>
    <row r="60" spans="1:7" x14ac:dyDescent="0.2">
      <c r="A60" s="43">
        <v>49</v>
      </c>
      <c r="B60" s="44">
        <v>12.81</v>
      </c>
      <c r="C60" s="44">
        <v>0.72</v>
      </c>
      <c r="D60" s="44">
        <v>2.39</v>
      </c>
      <c r="E60" s="44">
        <v>-5.13</v>
      </c>
      <c r="F60" s="44">
        <v>-5.13</v>
      </c>
      <c r="G60" s="44">
        <v>0</v>
      </c>
    </row>
    <row r="61" spans="1:7" x14ac:dyDescent="0.2">
      <c r="A61" s="43">
        <v>50</v>
      </c>
      <c r="B61" s="44">
        <v>13.05</v>
      </c>
      <c r="C61" s="44">
        <v>0.74</v>
      </c>
      <c r="D61" s="44">
        <v>2.42</v>
      </c>
      <c r="E61" s="44">
        <v>-5.15</v>
      </c>
      <c r="F61" s="44">
        <v>-5.15</v>
      </c>
      <c r="G61" s="44">
        <v>0</v>
      </c>
    </row>
    <row r="62" spans="1:7" x14ac:dyDescent="0.2">
      <c r="A62" s="43">
        <v>51</v>
      </c>
      <c r="B62" s="44">
        <v>13.3</v>
      </c>
      <c r="C62" s="44">
        <v>0.75</v>
      </c>
      <c r="D62" s="44">
        <v>2.44</v>
      </c>
      <c r="E62" s="44">
        <v>-5.16</v>
      </c>
      <c r="F62" s="44">
        <v>-5.16</v>
      </c>
      <c r="G62" s="44">
        <v>0</v>
      </c>
    </row>
    <row r="63" spans="1:7" x14ac:dyDescent="0.2">
      <c r="A63" s="43">
        <v>52</v>
      </c>
      <c r="B63" s="44">
        <v>13.55</v>
      </c>
      <c r="C63" s="44">
        <v>0.77</v>
      </c>
      <c r="D63" s="44">
        <v>2.46</v>
      </c>
      <c r="E63" s="44">
        <v>-5.18</v>
      </c>
      <c r="F63" s="44">
        <v>-5.18</v>
      </c>
      <c r="G63" s="44">
        <v>0</v>
      </c>
    </row>
    <row r="64" spans="1:7" x14ac:dyDescent="0.2">
      <c r="A64" s="43">
        <v>53</v>
      </c>
      <c r="B64" s="44">
        <v>13.81</v>
      </c>
      <c r="C64" s="44">
        <v>0.78</v>
      </c>
      <c r="D64" s="44">
        <v>2.48</v>
      </c>
      <c r="E64" s="44">
        <v>-5.2</v>
      </c>
      <c r="F64" s="44">
        <v>-5.2</v>
      </c>
      <c r="G64" s="44">
        <v>0</v>
      </c>
    </row>
    <row r="65" spans="1:7" x14ac:dyDescent="0.2">
      <c r="A65" s="43">
        <v>54</v>
      </c>
      <c r="B65" s="44">
        <v>14.08</v>
      </c>
      <c r="C65" s="44">
        <v>0.8</v>
      </c>
      <c r="D65" s="44">
        <v>2.5</v>
      </c>
      <c r="E65" s="44">
        <v>-5.22</v>
      </c>
      <c r="F65" s="44">
        <v>-5.22</v>
      </c>
      <c r="G65" s="44">
        <v>0</v>
      </c>
    </row>
    <row r="66" spans="1:7" x14ac:dyDescent="0.2">
      <c r="A66" s="43">
        <v>55</v>
      </c>
      <c r="B66" s="44">
        <v>14.35</v>
      </c>
      <c r="C66" s="44">
        <v>0.81</v>
      </c>
      <c r="D66" s="44">
        <v>2.52</v>
      </c>
      <c r="E66" s="44">
        <v>-5.25</v>
      </c>
      <c r="F66" s="44">
        <v>-5.25</v>
      </c>
      <c r="G66" s="44">
        <v>0</v>
      </c>
    </row>
    <row r="67" spans="1:7" x14ac:dyDescent="0.2">
      <c r="A67" s="43">
        <v>56</v>
      </c>
      <c r="B67" s="44">
        <v>14.64</v>
      </c>
      <c r="C67" s="44">
        <v>0.83</v>
      </c>
      <c r="D67" s="44">
        <v>2.5299999999999998</v>
      </c>
      <c r="E67" s="44">
        <v>-5.27</v>
      </c>
      <c r="F67" s="44">
        <v>-5.27</v>
      </c>
      <c r="G67" s="44">
        <v>0</v>
      </c>
    </row>
    <row r="68" spans="1:7" x14ac:dyDescent="0.2">
      <c r="A68" s="43">
        <v>57</v>
      </c>
      <c r="B68" s="44">
        <v>14.93</v>
      </c>
      <c r="C68" s="44">
        <v>0.85</v>
      </c>
      <c r="D68" s="44">
        <v>2.54</v>
      </c>
      <c r="E68" s="44">
        <v>-5.3</v>
      </c>
      <c r="F68" s="44">
        <v>-5.3</v>
      </c>
      <c r="G68" s="44">
        <v>0</v>
      </c>
    </row>
    <row r="69" spans="1:7" x14ac:dyDescent="0.2">
      <c r="A69" s="43">
        <v>58</v>
      </c>
      <c r="B69" s="44">
        <v>15.24</v>
      </c>
      <c r="C69" s="44">
        <v>0.86</v>
      </c>
      <c r="D69" s="44">
        <v>2.5499999999999998</v>
      </c>
      <c r="E69" s="44">
        <v>-5.32</v>
      </c>
      <c r="F69" s="44">
        <v>-5.32</v>
      </c>
      <c r="G69" s="44">
        <v>0</v>
      </c>
    </row>
    <row r="70" spans="1:7" x14ac:dyDescent="0.2">
      <c r="A70" s="43">
        <v>59</v>
      </c>
      <c r="B70" s="44">
        <v>15.55</v>
      </c>
      <c r="C70" s="44">
        <v>0.88</v>
      </c>
      <c r="D70" s="44">
        <v>2.56</v>
      </c>
      <c r="E70" s="44">
        <v>-5.35</v>
      </c>
      <c r="F70" s="44">
        <v>-5.35</v>
      </c>
      <c r="G70" s="44">
        <v>0</v>
      </c>
    </row>
    <row r="71" spans="1:7" x14ac:dyDescent="0.2">
      <c r="A71" s="43">
        <v>60</v>
      </c>
      <c r="B71" s="44">
        <v>15.88</v>
      </c>
      <c r="C71" s="44">
        <v>0.9</v>
      </c>
      <c r="D71" s="44">
        <v>2.56</v>
      </c>
      <c r="E71" s="44">
        <v>-5.38</v>
      </c>
      <c r="F71" s="44">
        <v>-5.38</v>
      </c>
      <c r="G71" s="44">
        <v>0</v>
      </c>
    </row>
    <row r="72" spans="1:7" x14ac:dyDescent="0.2">
      <c r="A72" s="43">
        <v>61</v>
      </c>
      <c r="B72" s="44">
        <v>16.22</v>
      </c>
      <c r="C72" s="44">
        <v>0.91</v>
      </c>
      <c r="D72" s="44">
        <v>2.56</v>
      </c>
      <c r="E72" s="44">
        <v>-4.71</v>
      </c>
      <c r="F72" s="44">
        <v>-4.71</v>
      </c>
      <c r="G72" s="44">
        <v>0</v>
      </c>
    </row>
    <row r="73" spans="1:7" x14ac:dyDescent="0.2">
      <c r="A73" s="43">
        <v>62</v>
      </c>
      <c r="B73" s="44">
        <v>16.57</v>
      </c>
      <c r="C73" s="44">
        <v>0.93</v>
      </c>
      <c r="D73" s="44">
        <v>2.56</v>
      </c>
      <c r="E73" s="44">
        <v>-3.81</v>
      </c>
      <c r="F73" s="44">
        <v>-3.81</v>
      </c>
      <c r="G73" s="44">
        <v>0</v>
      </c>
    </row>
    <row r="74" spans="1:7" x14ac:dyDescent="0.2">
      <c r="A74" s="43">
        <v>63</v>
      </c>
      <c r="B74" s="44">
        <v>16.940000000000001</v>
      </c>
      <c r="C74" s="44">
        <v>0.95</v>
      </c>
      <c r="D74" s="44">
        <v>2.5499999999999998</v>
      </c>
      <c r="E74" s="44">
        <v>-2.89</v>
      </c>
      <c r="F74" s="44">
        <v>-2.89</v>
      </c>
      <c r="G74" s="44">
        <v>0</v>
      </c>
    </row>
    <row r="75" spans="1:7" x14ac:dyDescent="0.2">
      <c r="A75" s="43">
        <v>64</v>
      </c>
      <c r="B75" s="44">
        <v>17.32</v>
      </c>
      <c r="C75" s="44">
        <v>0.97</v>
      </c>
      <c r="D75" s="44">
        <v>2.54</v>
      </c>
      <c r="E75" s="44">
        <v>-1.95</v>
      </c>
      <c r="F75" s="44">
        <v>-1.95</v>
      </c>
      <c r="G75" s="44">
        <v>0</v>
      </c>
    </row>
    <row r="76" spans="1:7" x14ac:dyDescent="0.2">
      <c r="A76" s="43">
        <v>65</v>
      </c>
      <c r="B76" s="44">
        <v>17.72</v>
      </c>
      <c r="C76" s="44">
        <v>0.99</v>
      </c>
      <c r="D76" s="44">
        <v>2.52</v>
      </c>
      <c r="E76" s="44">
        <v>-0.99</v>
      </c>
      <c r="F76" s="44">
        <v>-0.99</v>
      </c>
      <c r="G76" s="44">
        <v>0</v>
      </c>
    </row>
  </sheetData>
  <sheetProtection algorithmName="SHA-512" hashValue="cHv4hq0ziaDZpyR/AcunAZyqDBbMZWqOCMu7lWfj/wa0TPZGZfaHCYxVurJ9Mc52/4g1WHkVbh2sVuHGLmWt/w==" saltValue="bgdpvBhvwDwFcjdbuK6J6Q==" spinCount="100000" sheet="1" objects="1" scenarios="1"/>
  <conditionalFormatting sqref="A6:A21">
    <cfRule type="expression" dxfId="533" priority="11" stopIfTrue="1">
      <formula>MOD(ROW(),2)=0</formula>
    </cfRule>
    <cfRule type="expression" dxfId="532" priority="12" stopIfTrue="1">
      <formula>MOD(ROW(),2)&lt;&gt;0</formula>
    </cfRule>
  </conditionalFormatting>
  <conditionalFormatting sqref="A26:A76">
    <cfRule type="expression" dxfId="531" priority="15" stopIfTrue="1">
      <formula>MOD(ROW(),2)=0</formula>
    </cfRule>
    <cfRule type="expression" dxfId="530" priority="16" stopIfTrue="1">
      <formula>MOD(ROW(),2)&lt;&gt;0</formula>
    </cfRule>
  </conditionalFormatting>
  <conditionalFormatting sqref="B18:B19">
    <cfRule type="expression" dxfId="529" priority="1" stopIfTrue="1">
      <formula>MOD(ROW(),2)=0</formula>
    </cfRule>
    <cfRule type="expression" dxfId="528" priority="2" stopIfTrue="1">
      <formula>MOD(ROW(),2)&lt;&gt;0</formula>
    </cfRule>
  </conditionalFormatting>
  <conditionalFormatting sqref="B6:G17 C18:G19 B20:G21">
    <cfRule type="expression" dxfId="527" priority="13" stopIfTrue="1">
      <formula>MOD(ROW(),2)=0</formula>
    </cfRule>
    <cfRule type="expression" dxfId="526" priority="14" stopIfTrue="1">
      <formula>MOD(ROW(),2)&lt;&gt;0</formula>
    </cfRule>
  </conditionalFormatting>
  <conditionalFormatting sqref="B26:G76">
    <cfRule type="expression" dxfId="525" priority="17" stopIfTrue="1">
      <formula>MOD(ROW(),2)=0</formula>
    </cfRule>
    <cfRule type="expression" dxfId="524" priority="18" stopIfTrue="1">
      <formula>MOD(ROW(),2)&lt;&gt;0</formula>
    </cfRule>
  </conditionalFormatting>
  <pageMargins left="0.7" right="0.7" top="0.75" bottom="0.75" header="0.3" footer="0.3"/>
  <tableParts count="1">
    <tablePart r:id="rId1"/>
  </tableParts>
</worksheet>
</file>

<file path=customUI/customUI.xml><?xml version="1.0" encoding="utf-8"?>
<!--  This is example : Custom tab for your favorite macros part 1    -->
<customUI xmlns="http://schemas.microsoft.com/office/2006/01/customui">
  <!--  Add Custom tab to the ribbon with your favorite buttons -->
  <!--  The example add three groups to the new tab  -->
  <!--  On the last tab there is a menu with five options -->
  <ribbon>
    <tabs>
      <tab idMso="TabAddIns">
        <group id="GroupGAD" label="GAD">
          <button id="customButtonDisplayFormulae" label="Display Formulae" size="normal" onAction="DisplayFormulae" imageMso="FieldList"/>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6668bf4b4815f1cb1dc4ebf25e5b40a0">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821363a6b231d31a92d7411216e797f3"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dlc_EmailReceivedUTC xmlns="http://schemas.microsoft.com/sharepoint/v3" xsi:nil="true"/>
    <dlc_EmailSentUTC xmlns="http://schemas.microsoft.com/sharepoint/v3" xsi:nil="true"/>
    <dlc_EmailSubject xmlns="http://schemas.microsoft.com/sharepoint/v3" xsi:nil="true"/>
    <dlc_EmailTo xmlns="http://schemas.microsoft.com/sharepoint/v3" xsi:nil="true"/>
    <dlc_EmailFrom xmlns="http://schemas.microsoft.com/sharepoint/v3" xsi:nil="true"/>
    <dlc_EmailCC xmlns="http://schemas.microsoft.com/sharepoint/v3" xsi:nil="true"/>
    <dlc_EmailMailbox xmlns="http://schemas.microsoft.com/sharepoint/v3">
      <UserInfo>
        <DisplayName/>
        <AccountId xsi:nil="true"/>
        <AccountType/>
      </UserInfo>
    </dlc_EmailMailbox>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TaxCatchAll xmlns="f69fd3ce-e1df-49de-b78d-1d800e75d0a3">
      <Value>1</Value>
    </TaxCatchAll>
    <HMT_ClosedbyOrig xmlns="f69fd3ce-e1df-49de-b78d-1d800e75d0a3">
      <UserInfo>
        <DisplayName/>
        <AccountId xsi:nil="true"/>
        <AccountType/>
      </UserInfo>
    </HMT_ClosedbyOrig>
    <lcf76f155ced4ddcb4097134ff3c332f xmlns="62c7038d-3aec-4dd4-8afa-8b92667eb25d">
      <Terms xmlns="http://schemas.microsoft.com/office/infopath/2007/PartnerControls"/>
    </lcf76f155ced4ddcb4097134ff3c332f>
    <_dlc_DocId xmlns="f69fd3ce-e1df-49de-b78d-1d800e75d0a3">GADWRKGRPACTUA-1580777631-156437</_dlc_DocI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_dlc_DocIdUrl xmlns="f69fd3ce-e1df-49de-b78d-1d800e75d0a3">
      <Url>https://tris42.sharepoint.com/sites/gad_wrkgrp_actuarial/_layouts/15/DocIdRedir.aspx?ID=GADWRKGRPACTUA-1580777631-156437</Url>
      <Description>GADWRKGRPACTUA-1580777631-156437</Description>
    </_dlc_DocIdUrl>
    <HMT_ClosedArchive xmlns="f69fd3ce-e1df-49de-b78d-1d800e75d0a3">false</HMT_ClosedArchive>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HMT_LegacyRecord xmlns="f69fd3ce-e1df-49de-b78d-1d800e75d0a3">false</HMT_LegacyRecord>
    <HMT_LegacySensitive xmlns="f69fd3ce-e1df-49de-b78d-1d800e75d0a3">false</HMT_LegacySensitive>
    <HMT_ClosedOn xmlns="f69fd3ce-e1df-49de-b78d-1d800e75d0a3" xsi:nil="true"/>
    <HMT_LegacyModifiedBy xmlns="f69fd3ce-e1df-49de-b78d-1d800e75d0a3" xsi:nil="true"/>
    <HMT_Topic xmlns="f69fd3ce-e1df-49de-b78d-1d800e75d0a3" xsi:nil="true"/>
    <HMT_ArchivedOn xmlns="f69fd3ce-e1df-49de-b78d-1d800e75d0a3" xsi:nil="true"/>
    <HMT_LegacyCreatedBy xmlns="f69fd3ce-e1df-49de-b78d-1d800e75d0a3" xsi:nil="true"/>
    <HMT_Record xmlns="f69fd3ce-e1df-49de-b78d-1d800e75d0a3">false</HMT_Record>
    <HMT_LegacyItemID xmlns="f69fd3ce-e1df-49de-b78d-1d800e75d0a3" xsi:nil="true"/>
    <HMT_ClosedBy xmlns="f69fd3ce-e1df-49de-b78d-1d800e75d0a3">
      <UserInfo>
        <DisplayName/>
        <AccountId xsi:nil="true"/>
        <AccountType/>
      </UserInfo>
    </HMT_ClosedBy>
    <HMT_Theme xmlns="f69fd3ce-e1df-49de-b78d-1d800e75d0a3" xsi:nil="true"/>
    <HMT_SubTopic xmlns="f69fd3ce-e1df-49de-b78d-1d800e75d0a3" xsi:nil="true"/>
    <HMT_LegacyOrigSource xmlns="f69fd3ce-e1df-49de-b78d-1d800e75d0a3" xsi:nil="true"/>
    <HMT_DeletedOn xmlns="f69fd3ce-e1df-49de-b78d-1d800e75d0a3" xsi:nil="true"/>
    <HMT_ArchivedBy xmlns="f69fd3ce-e1df-49de-b78d-1d800e75d0a3">
      <UserInfo>
        <DisplayName/>
        <AccountId xsi:nil="true"/>
        <AccountType/>
      </UserInfo>
    </HMT_ArchivedBy>
    <HMT_ClosedOnOrig xmlns="f69fd3ce-e1df-49de-b78d-1d800e75d0a3" xsi:nil="true"/>
    <HMT_Audit xmlns="f69fd3ce-e1df-49de-b78d-1d800e75d0a3" xsi:nil="true"/>
    <HMT_LegacyExtRef xmlns="f69fd3ce-e1df-49de-b78d-1d800e75d0a3" xsi:nil="true"/>
    <Project_x0020_Sub_x002d_Type xmlns="62c7038d-3aec-4dd4-8afa-8b92667eb25d" xsi:nil="true"/>
    <Client xmlns="62c7038d-3aec-4dd4-8afa-8b92667eb25d" xsi:nil="true"/>
    <Sign_x002d_Off_x0020_Date xmlns="62c7038d-3aec-4dd4-8afa-8b92667eb25d" xsi:nil="true"/>
    <PrimeCorrectedByUser xmlns="f69fd3ce-e1df-49de-b78d-1d800e75d0a3" xsi:nil="true"/>
    <Signatory xmlns="62c7038d-3aec-4dd4-8afa-8b92667eb25d">
      <UserInfo>
        <DisplayName/>
        <AccountId xsi:nil="true"/>
        <AccountType/>
      </UserInfo>
    </Signatory>
    <PrimeClassificationStatus xmlns="f69fd3ce-e1df-49de-b78d-1d800e75d0a3" xsi:nil="true"/>
    <Peer_x0020_Reviewer xmlns="62c7038d-3aec-4dd4-8afa-8b92667eb25d">
      <UserInfo>
        <DisplayName/>
        <AccountId xsi:nil="true"/>
        <AccountType/>
      </UserInfo>
    </Peer_x0020_Reviewer>
    <PrimeClassificationStatusDetails xmlns="f69fd3ce-e1df-49de-b78d-1d800e75d0a3" xsi:nil="true"/>
    <PrimeLastClassified xmlns="f69fd3ce-e1df-49de-b78d-1d800e75d0a3" xsi:nil="true"/>
    <Optional_x0020_Information xmlns="62c7038d-3aec-4dd4-8afa-8b92667eb25d" xsi:nil="true"/>
  </documentManagement>
</p:properties>
</file>

<file path=customXml/itemProps1.xml><?xml version="1.0" encoding="utf-8"?>
<ds:datastoreItem xmlns:ds="http://schemas.openxmlformats.org/officeDocument/2006/customXml" ds:itemID="{EEF46BC2-CD3C-4240-A76C-9095DD37B3C1}">
  <ds:schemaRefs>
    <ds:schemaRef ds:uri="http://schemas.microsoft.com/sharepoint/events"/>
  </ds:schemaRefs>
</ds:datastoreItem>
</file>

<file path=customXml/itemProps2.xml><?xml version="1.0" encoding="utf-8"?>
<ds:datastoreItem xmlns:ds="http://schemas.openxmlformats.org/officeDocument/2006/customXml" ds:itemID="{2BB7FD30-D21D-40E8-B909-A7D720D54F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FAA2A5-E045-458E-A7A9-69F57C5B7409}">
  <ds:schemaRefs>
    <ds:schemaRef ds:uri="http://schemas.microsoft.com/sharepoint/v3/contenttype/forms"/>
  </ds:schemaRefs>
</ds:datastoreItem>
</file>

<file path=customXml/itemProps4.xml><?xml version="1.0" encoding="utf-8"?>
<ds:datastoreItem xmlns:ds="http://schemas.openxmlformats.org/officeDocument/2006/customXml" ds:itemID="{F32A91F8-47F2-4E1B-9942-1F23C02D827D}">
  <ds:schemaRefs>
    <ds:schemaRef ds:uri="http://purl.org/dc/dcmitype/"/>
    <ds:schemaRef ds:uri="http://schemas.microsoft.com/office/2006/documentManagement/types"/>
    <ds:schemaRef ds:uri="http://purl.org/dc/terms/"/>
    <ds:schemaRef ds:uri="62c7038d-3aec-4dd4-8afa-8b92667eb25d"/>
    <ds:schemaRef ds:uri="http://schemas.openxmlformats.org/package/2006/metadata/core-properties"/>
    <ds:schemaRef ds:uri="f69fd3ce-e1df-49de-b78d-1d800e75d0a3"/>
    <ds:schemaRef ds:uri="http://purl.org/dc/elements/1.1/"/>
    <ds:schemaRef ds:uri="http://schemas.microsoft.com/office/infopath/2007/PartnerControls"/>
    <ds:schemaRef ds:uri="http://schemas.microsoft.com/sharepoint/v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67</vt:i4>
      </vt:variant>
      <vt:variant>
        <vt:lpstr>Named Ranges</vt:lpstr>
      </vt:variant>
      <vt:variant>
        <vt:i4>1137</vt:i4>
      </vt:variant>
    </vt:vector>
  </HeadingPairs>
  <TitlesOfParts>
    <vt:vector size="1204" baseType="lpstr">
      <vt:lpstr>Cover</vt:lpstr>
      <vt:lpstr>Purpose of spreadsheet</vt:lpstr>
      <vt:lpstr>Version control</vt:lpstr>
      <vt:lpstr>Assumptions</vt:lpstr>
      <vt:lpstr>Factor List</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x-216</vt:lpstr>
      <vt:lpstr>x-217</vt:lpstr>
      <vt:lpstr>x-301</vt:lpstr>
      <vt:lpstr>x-302</vt:lpstr>
      <vt:lpstr>x-303</vt:lpstr>
      <vt:lpstr>x-304</vt:lpstr>
      <vt:lpstr>x-305</vt:lpstr>
      <vt:lpstr>x-306</vt:lpstr>
      <vt:lpstr>x-307</vt:lpstr>
      <vt:lpstr>x-308</vt:lpstr>
      <vt:lpstr>x-309</vt:lpstr>
      <vt:lpstr>x-310</vt:lpstr>
      <vt:lpstr>x-311</vt:lpstr>
      <vt:lpstr>x-314</vt:lpstr>
      <vt:lpstr>x-315</vt:lpstr>
      <vt:lpstr>x-401</vt:lpstr>
      <vt:lpstr>x-402</vt:lpstr>
      <vt:lpstr>x-501</vt:lpstr>
      <vt:lpstr>x-502</vt:lpstr>
      <vt:lpstr>x-503</vt:lpstr>
      <vt:lpstr>x-504</vt:lpstr>
      <vt:lpstr>x-505</vt:lpstr>
      <vt:lpstr>x-506</vt:lpstr>
      <vt:lpstr>x-601</vt:lpstr>
      <vt:lpstr>x-608</vt:lpstr>
      <vt:lpstr>x-609</vt:lpstr>
      <vt:lpstr>x-701</vt:lpstr>
      <vt:lpstr>x-702</vt:lpstr>
      <vt:lpstr>x-703</vt:lpstr>
      <vt:lpstr>x-704</vt:lpstr>
      <vt:lpstr>x-705</vt:lpstr>
      <vt:lpstr>x-706</vt:lpstr>
      <vt:lpstr>x-707</vt:lpstr>
      <vt:lpstr>x-708</vt:lpstr>
      <vt:lpstr>x-711</vt:lpstr>
      <vt:lpstr>x-712</vt:lpstr>
      <vt:lpstr>x-713</vt:lpstr>
      <vt:lpstr>x-714</vt:lpstr>
      <vt:lpstr>x-715</vt:lpstr>
      <vt:lpstr>x-716</vt:lpstr>
      <vt:lpstr>x-717</vt:lpstr>
      <vt:lpstr>x-718</vt:lpstr>
      <vt:lpstr>x-719</vt:lpstr>
      <vt:lpstr>x-720</vt:lpstr>
      <vt:lpstr>x-801</vt:lpstr>
      <vt:lpstr>x-802</vt:lpstr>
      <vt:lpstr>x-template</vt:lpstr>
      <vt:lpstr>FACTOR_LIST_AGE_DEF</vt:lpstr>
      <vt:lpstr>FACTOR_LIST_ASSUMPTION_SET</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FACTOR_LIST_REFERENCE</vt:lpstr>
      <vt:lpstr>FACTOR_LIST_REFERENCE_GUIDANCE</vt:lpstr>
      <vt:lpstr>FACTOR_LIST_RELATED</vt:lpstr>
      <vt:lpstr>FACTOR_LIST_SECTION</vt:lpstr>
      <vt:lpstr>FACTOR_LIST_SECTION_NUMBER</vt:lpstr>
      <vt:lpstr>FACTOR_LIST_SERIES_NUMBER</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'x-216'!TABLE_AGE_DEF_1</vt:lpstr>
      <vt:lpstr>'x-217'!TABLE_AGE_DEF_1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'x-310'!TABLE_AGE_DEF_1</vt:lpstr>
      <vt:lpstr>'x-311'!TABLE_AGE_DEF_1</vt:lpstr>
      <vt:lpstr>'x-314'!TABLE_AGE_DEF_1</vt:lpstr>
      <vt:lpstr>'x-315'!TABLE_AGE_DEF_1</vt:lpstr>
      <vt:lpstr>'x-401'!TABLE_AGE_DEF_1</vt:lpstr>
      <vt:lpstr>'x-402'!TABLE_AGE_DEF_1</vt:lpstr>
      <vt:lpstr>'x-501'!TABLE_AGE_DEF_1</vt:lpstr>
      <vt:lpstr>'x-502'!TABLE_AGE_DEF_1</vt:lpstr>
      <vt:lpstr>'x-503'!TABLE_AGE_DEF_1</vt:lpstr>
      <vt:lpstr>'x-504'!TABLE_AGE_DEF_1</vt:lpstr>
      <vt:lpstr>'x-505'!TABLE_AGE_DEF_1</vt:lpstr>
      <vt:lpstr>'x-506'!TABLE_AGE_DEF_1</vt:lpstr>
      <vt:lpstr>'x-601'!TABLE_AGE_DEF_1</vt:lpstr>
      <vt:lpstr>'x-608'!TABLE_AGE_DEF_1</vt:lpstr>
      <vt:lpstr>'x-609'!TABLE_AGE_DEF_1</vt:lpstr>
      <vt:lpstr>'x-701'!TABLE_AGE_DEF_1</vt:lpstr>
      <vt:lpstr>'x-702'!TABLE_AGE_DEF_1</vt:lpstr>
      <vt:lpstr>'x-703'!TABLE_AGE_DEF_1</vt:lpstr>
      <vt:lpstr>'x-704'!TABLE_AGE_DEF_1</vt:lpstr>
      <vt:lpstr>'x-705'!TABLE_AGE_DEF_1</vt:lpstr>
      <vt:lpstr>'x-706'!TABLE_AGE_DEF_1</vt:lpstr>
      <vt:lpstr>'x-707'!TABLE_AGE_DEF_1</vt:lpstr>
      <vt:lpstr>'x-708'!TABLE_AGE_DEF_1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'x-801'!TABLE_AGE_DEF_1</vt:lpstr>
      <vt:lpstr>'x-802'!TABLE_AGE_DEF_1</vt:lpstr>
      <vt:lpstr>'x-template'!TABLE_AGE_DEF_1</vt:lpstr>
      <vt:lpstr>'x-501'!TABLE_AGE_DEF_2</vt:lpstr>
      <vt:lpstr>'x-502'!TABLE_AGE_DEF_2</vt:lpstr>
      <vt:lpstr>'x-503'!TABLE_AGE_DEF_2</vt:lpstr>
      <vt:lpstr>'x-504'!TABLE_AGE_DEF_2</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'x-216'!TABLE_AREA_1</vt:lpstr>
      <vt:lpstr>'x-217'!TABLE_AREA_1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'x-310'!TABLE_AREA_1</vt:lpstr>
      <vt:lpstr>'x-311'!TABLE_AREA_1</vt:lpstr>
      <vt:lpstr>'x-314'!TABLE_AREA_1</vt:lpstr>
      <vt:lpstr>'x-315'!TABLE_AREA_1</vt:lpstr>
      <vt:lpstr>'x-401'!TABLE_AREA_1</vt:lpstr>
      <vt:lpstr>'x-402'!TABLE_AREA_1</vt:lpstr>
      <vt:lpstr>'x-501'!TABLE_AREA_1</vt:lpstr>
      <vt:lpstr>'x-502'!TABLE_AREA_1</vt:lpstr>
      <vt:lpstr>'x-503'!TABLE_AREA_1</vt:lpstr>
      <vt:lpstr>'x-504'!TABLE_AREA_1</vt:lpstr>
      <vt:lpstr>'x-505'!TABLE_AREA_1</vt:lpstr>
      <vt:lpstr>'x-506'!TABLE_AREA_1</vt:lpstr>
      <vt:lpstr>'x-601'!TABLE_AREA_1</vt:lpstr>
      <vt:lpstr>'x-608'!TABLE_AREA_1</vt:lpstr>
      <vt:lpstr>'x-609'!TABLE_AREA_1</vt:lpstr>
      <vt:lpstr>'x-701'!TABLE_AREA_1</vt:lpstr>
      <vt:lpstr>'x-702'!TABLE_AREA_1</vt:lpstr>
      <vt:lpstr>'x-703'!TABLE_AREA_1</vt:lpstr>
      <vt:lpstr>'x-704'!TABLE_AREA_1</vt:lpstr>
      <vt:lpstr>'x-705'!TABLE_AREA_1</vt:lpstr>
      <vt:lpstr>'x-706'!TABLE_AREA_1</vt:lpstr>
      <vt:lpstr>'x-707'!TABLE_AREA_1</vt:lpstr>
      <vt:lpstr>'x-708'!TABLE_AREA_1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'x-801'!TABLE_AREA_1</vt:lpstr>
      <vt:lpstr>'x-802'!TABLE_AREA_1</vt:lpstr>
      <vt:lpstr>'x-501'!TABLE_AREA_2</vt:lpstr>
      <vt:lpstr>'x-502'!TABLE_AREA_2</vt:lpstr>
      <vt:lpstr>'x-503'!TABLE_AREA_2</vt:lpstr>
      <vt:lpstr>'x-504'!TABLE_AREA_2</vt:lpstr>
      <vt:lpstr>'x-201'!TABLE_ASSUMPTION_SET_1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'x-210'!TABLE_ASSUMPTION_SET_1</vt:lpstr>
      <vt:lpstr>'x-211'!TABLE_ASSUMPTION_SET_1</vt:lpstr>
      <vt:lpstr>'x-212'!TABLE_ASSUMPTION_SET_1</vt:lpstr>
      <vt:lpstr>'x-213'!TABLE_ASSUMPTION_SET_1</vt:lpstr>
      <vt:lpstr>'x-214'!TABLE_ASSUMPTION_SET_1</vt:lpstr>
      <vt:lpstr>'x-215'!TABLE_ASSUMPTION_SET_1</vt:lpstr>
      <vt:lpstr>'x-216'!TABLE_ASSUMPTION_SET_1</vt:lpstr>
      <vt:lpstr>'x-217'!TABLE_ASSUMPTION_SET_1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'x-308'!TABLE_ASSUMPTION_SET_1</vt:lpstr>
      <vt:lpstr>'x-309'!TABLE_ASSUMPTION_SET_1</vt:lpstr>
      <vt:lpstr>'x-310'!TABLE_ASSUMPTION_SET_1</vt:lpstr>
      <vt:lpstr>'x-311'!TABLE_ASSUMPTION_SET_1</vt:lpstr>
      <vt:lpstr>'x-314'!TABLE_ASSUMPTION_SET_1</vt:lpstr>
      <vt:lpstr>'x-315'!TABLE_ASSUMPTION_SET_1</vt:lpstr>
      <vt:lpstr>'x-401'!TABLE_ASSUMPTION_SET_1</vt:lpstr>
      <vt:lpstr>'x-402'!TABLE_ASSUMPTION_SET_1</vt:lpstr>
      <vt:lpstr>'x-501'!TABLE_ASSUMPTION_SET_1</vt:lpstr>
      <vt:lpstr>'x-502'!TABLE_ASSUMPTION_SET_1</vt:lpstr>
      <vt:lpstr>'x-503'!TABLE_ASSUMPTION_SET_1</vt:lpstr>
      <vt:lpstr>'x-504'!TABLE_ASSUMPTION_SET_1</vt:lpstr>
      <vt:lpstr>'x-505'!TABLE_ASSUMPTION_SET_1</vt:lpstr>
      <vt:lpstr>'x-506'!TABLE_ASSUMPTION_SET_1</vt:lpstr>
      <vt:lpstr>'x-601'!TABLE_ASSUMPTION_SET_1</vt:lpstr>
      <vt:lpstr>'x-608'!TABLE_ASSUMPTION_SET_1</vt:lpstr>
      <vt:lpstr>'x-609'!TABLE_ASSUMPTION_SET_1</vt:lpstr>
      <vt:lpstr>'x-701'!TABLE_ASSUMPTION_SET_1</vt:lpstr>
      <vt:lpstr>'x-702'!TABLE_ASSUMPTION_SET_1</vt:lpstr>
      <vt:lpstr>'x-703'!TABLE_ASSUMPTION_SET_1</vt:lpstr>
      <vt:lpstr>'x-704'!TABLE_ASSUMPTION_SET_1</vt:lpstr>
      <vt:lpstr>'x-705'!TABLE_ASSUMPTION_SET_1</vt:lpstr>
      <vt:lpstr>'x-706'!TABLE_ASSUMPTION_SET_1</vt:lpstr>
      <vt:lpstr>'x-707'!TABLE_ASSUMPTION_SET_1</vt:lpstr>
      <vt:lpstr>'x-708'!TABLE_ASSUMPTION_SET_1</vt:lpstr>
      <vt:lpstr>'x-711'!TABLE_ASSUMPTION_SET_1</vt:lpstr>
      <vt:lpstr>'x-712'!TABLE_ASSUMPTION_SET_1</vt:lpstr>
      <vt:lpstr>'x-713'!TABLE_ASSUMPTION_SET_1</vt:lpstr>
      <vt:lpstr>'x-714'!TABLE_ASSUMPTION_SET_1</vt:lpstr>
      <vt:lpstr>'x-715'!TABLE_ASSUMPTION_SET_1</vt:lpstr>
      <vt:lpstr>'x-716'!TABLE_ASSUMPTION_SET_1</vt:lpstr>
      <vt:lpstr>'x-717'!TABLE_ASSUMPTION_SET_1</vt:lpstr>
      <vt:lpstr>'x-718'!TABLE_ASSUMPTION_SET_1</vt:lpstr>
      <vt:lpstr>'x-719'!TABLE_ASSUMPTION_SET_1</vt:lpstr>
      <vt:lpstr>'x-720'!TABLE_ASSUMPTION_SET_1</vt:lpstr>
      <vt:lpstr>'x-801'!TABLE_ASSUMPTION_SET_1</vt:lpstr>
      <vt:lpstr>'x-802'!TABLE_ASSUMPTION_SET_1</vt:lpstr>
      <vt:lpstr>'x-template'!TABLE_ASSUMPTION_SET_1</vt:lpstr>
      <vt:lpstr>'x-501'!TABLE_ASSUMPTION_SET_2</vt:lpstr>
      <vt:lpstr>'x-502'!TABLE_ASSUMPTION_SET_2</vt:lpstr>
      <vt:lpstr>'x-503'!TABLE_ASSUMPTION_SET_2</vt:lpstr>
      <vt:lpstr>'x-504'!TABLE_ASSUMPTION_SET_2</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'x-216'!TABLE_CLIENT_1</vt:lpstr>
      <vt:lpstr>'x-217'!TABLE_CLIENT_1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'x-310'!TABLE_CLIENT_1</vt:lpstr>
      <vt:lpstr>'x-311'!TABLE_CLIENT_1</vt:lpstr>
      <vt:lpstr>'x-314'!TABLE_CLIENT_1</vt:lpstr>
      <vt:lpstr>'x-315'!TABLE_CLIENT_1</vt:lpstr>
      <vt:lpstr>'x-401'!TABLE_CLIENT_1</vt:lpstr>
      <vt:lpstr>'x-402'!TABLE_CLIENT_1</vt:lpstr>
      <vt:lpstr>'x-501'!TABLE_CLIENT_1</vt:lpstr>
      <vt:lpstr>'x-502'!TABLE_CLIENT_1</vt:lpstr>
      <vt:lpstr>'x-503'!TABLE_CLIENT_1</vt:lpstr>
      <vt:lpstr>'x-504'!TABLE_CLIENT_1</vt:lpstr>
      <vt:lpstr>'x-505'!TABLE_CLIENT_1</vt:lpstr>
      <vt:lpstr>'x-506'!TABLE_CLIENT_1</vt:lpstr>
      <vt:lpstr>'x-601'!TABLE_CLIENT_1</vt:lpstr>
      <vt:lpstr>'x-608'!TABLE_CLIENT_1</vt:lpstr>
      <vt:lpstr>'x-609'!TABLE_CLIENT_1</vt:lpstr>
      <vt:lpstr>'x-701'!TABLE_CLIENT_1</vt:lpstr>
      <vt:lpstr>'x-702'!TABLE_CLIENT_1</vt:lpstr>
      <vt:lpstr>'x-703'!TABLE_CLIENT_1</vt:lpstr>
      <vt:lpstr>'x-704'!TABLE_CLIENT_1</vt:lpstr>
      <vt:lpstr>'x-705'!TABLE_CLIENT_1</vt:lpstr>
      <vt:lpstr>'x-706'!TABLE_CLIENT_1</vt:lpstr>
      <vt:lpstr>'x-707'!TABLE_CLIENT_1</vt:lpstr>
      <vt:lpstr>'x-708'!TABLE_CLIENT_1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'x-801'!TABLE_CLIENT_1</vt:lpstr>
      <vt:lpstr>'x-802'!TABLE_CLIENT_1</vt:lpstr>
      <vt:lpstr>'x-template'!TABLE_CLIENT_1</vt:lpstr>
      <vt:lpstr>'x-501'!TABLE_CLIENT_2</vt:lpstr>
      <vt:lpstr>'x-502'!TABLE_CLIENT_2</vt:lpstr>
      <vt:lpstr>'x-503'!TABLE_CLIENT_2</vt:lpstr>
      <vt:lpstr>'x-504'!TABLE_CLIENT_2</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'x-216'!TABLE_DATE_IMPLEMENTED_1</vt:lpstr>
      <vt:lpstr>'x-217'!TABLE_DATE_IMPLEMENTED_1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'x-310'!TABLE_DATE_IMPLEMENTED_1</vt:lpstr>
      <vt:lpstr>'x-311'!TABLE_DATE_IMPLEMENTED_1</vt:lpstr>
      <vt:lpstr>'x-314'!TABLE_DATE_IMPLEMENTED_1</vt:lpstr>
      <vt:lpstr>'x-315'!TABLE_DATE_IMPLEMENTED_1</vt:lpstr>
      <vt:lpstr>'x-401'!TABLE_DATE_IMPLEMENTED_1</vt:lpstr>
      <vt:lpstr>'x-402'!TABLE_DATE_IMPLEMENTED_1</vt:lpstr>
      <vt:lpstr>'x-501'!TABLE_DATE_IMPLEMENTED_1</vt:lpstr>
      <vt:lpstr>'x-502'!TABLE_DATE_IMPLEMENTED_1</vt:lpstr>
      <vt:lpstr>'x-503'!TABLE_DATE_IMPLEMENTED_1</vt:lpstr>
      <vt:lpstr>'x-504'!TABLE_DATE_IMPLEMENTED_1</vt:lpstr>
      <vt:lpstr>'x-505'!TABLE_DATE_IMPLEMENTED_1</vt:lpstr>
      <vt:lpstr>'x-506'!TABLE_DATE_IMPLEMENTED_1</vt:lpstr>
      <vt:lpstr>'x-601'!TABLE_DATE_IMPLEMENTED_1</vt:lpstr>
      <vt:lpstr>'x-608'!TABLE_DATE_IMPLEMENTED_1</vt:lpstr>
      <vt:lpstr>'x-609'!TABLE_DATE_IMPLEMENTED_1</vt:lpstr>
      <vt:lpstr>'x-701'!TABLE_DATE_IMPLEMENTED_1</vt:lpstr>
      <vt:lpstr>'x-702'!TABLE_DATE_IMPLEMENTED_1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'x-801'!TABLE_DATE_IMPLEMENTED_1</vt:lpstr>
      <vt:lpstr>'x-802'!TABLE_DATE_IMPLEMENTED_1</vt:lpstr>
      <vt:lpstr>'x-template'!TABLE_DATE_IMPLEMENTED_1</vt:lpstr>
      <vt:lpstr>'x-501'!TABLE_DATE_IMPLEMENTED_2</vt:lpstr>
      <vt:lpstr>'x-502'!TABLE_DATE_IMPLEMENTED_2</vt:lpstr>
      <vt:lpstr>'x-503'!TABLE_DATE_IMPLEMENTED_2</vt:lpstr>
      <vt:lpstr>'x-504'!TABLE_DATE_IMPLEMENTED_2</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'x-216'!TABLE_DATE_ISSUED_1</vt:lpstr>
      <vt:lpstr>'x-217'!TABLE_DATE_ISSUED_1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'x-310'!TABLE_DATE_ISSUED_1</vt:lpstr>
      <vt:lpstr>'x-311'!TABLE_DATE_ISSUED_1</vt:lpstr>
      <vt:lpstr>'x-314'!TABLE_DATE_ISSUED_1</vt:lpstr>
      <vt:lpstr>'x-315'!TABLE_DATE_ISSUED_1</vt:lpstr>
      <vt:lpstr>'x-401'!TABLE_DATE_ISSUED_1</vt:lpstr>
      <vt:lpstr>'x-402'!TABLE_DATE_ISSUED_1</vt:lpstr>
      <vt:lpstr>'x-501'!TABLE_DATE_ISSUED_1</vt:lpstr>
      <vt:lpstr>'x-502'!TABLE_DATE_ISSUED_1</vt:lpstr>
      <vt:lpstr>'x-503'!TABLE_DATE_ISSUED_1</vt:lpstr>
      <vt:lpstr>'x-504'!TABLE_DATE_ISSUED_1</vt:lpstr>
      <vt:lpstr>'x-505'!TABLE_DATE_ISSUED_1</vt:lpstr>
      <vt:lpstr>'x-506'!TABLE_DATE_ISSUED_1</vt:lpstr>
      <vt:lpstr>'x-601'!TABLE_DATE_ISSUED_1</vt:lpstr>
      <vt:lpstr>'x-608'!TABLE_DATE_ISSUED_1</vt:lpstr>
      <vt:lpstr>'x-609'!TABLE_DATE_ISSUED_1</vt:lpstr>
      <vt:lpstr>'x-701'!TABLE_DATE_ISSUED_1</vt:lpstr>
      <vt:lpstr>'x-702'!TABLE_DATE_ISSUED_1</vt:lpstr>
      <vt:lpstr>'x-703'!TABLE_DATE_ISSUED_1</vt:lpstr>
      <vt:lpstr>'x-704'!TABLE_DATE_ISSUED_1</vt:lpstr>
      <vt:lpstr>'x-705'!TABLE_DATE_ISSUED_1</vt:lpstr>
      <vt:lpstr>'x-706'!TABLE_DATE_ISSUED_1</vt:lpstr>
      <vt:lpstr>'x-707'!TABLE_DATE_ISSUED_1</vt:lpstr>
      <vt:lpstr>'x-708'!TABLE_DATE_ISSUED_1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'x-801'!TABLE_DATE_ISSUED_1</vt:lpstr>
      <vt:lpstr>'x-802'!TABLE_DATE_ISSUED_1</vt:lpstr>
      <vt:lpstr>'x-template'!TABLE_DATE_ISSUED_1</vt:lpstr>
      <vt:lpstr>'x-501'!TABLE_DATE_ISSUED_2</vt:lpstr>
      <vt:lpstr>'x-502'!TABLE_DATE_ISSUED_2</vt:lpstr>
      <vt:lpstr>'x-503'!TABLE_DATE_ISSUED_2</vt:lpstr>
      <vt:lpstr>'x-504'!TABLE_DATE_ISSUED_2</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'x-216'!TABLE_DESCRIPTION_1</vt:lpstr>
      <vt:lpstr>'x-217'!TABLE_DESCRIPTION_1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'x-310'!TABLE_DESCRIPTION_1</vt:lpstr>
      <vt:lpstr>'x-311'!TABLE_DESCRIPTION_1</vt:lpstr>
      <vt:lpstr>'x-314'!TABLE_DESCRIPTION_1</vt:lpstr>
      <vt:lpstr>'x-315'!TABLE_DESCRIPTION_1</vt:lpstr>
      <vt:lpstr>'x-401'!TABLE_DESCRIPTION_1</vt:lpstr>
      <vt:lpstr>'x-402'!TABLE_DESCRIPTION_1</vt:lpstr>
      <vt:lpstr>'x-501'!TABLE_DESCRIPTION_1</vt:lpstr>
      <vt:lpstr>'x-502'!TABLE_DESCRIPTION_1</vt:lpstr>
      <vt:lpstr>'x-503'!TABLE_DESCRIPTION_1</vt:lpstr>
      <vt:lpstr>'x-504'!TABLE_DESCRIPTION_1</vt:lpstr>
      <vt:lpstr>'x-505'!TABLE_DESCRIPTION_1</vt:lpstr>
      <vt:lpstr>'x-506'!TABLE_DESCRIPTION_1</vt:lpstr>
      <vt:lpstr>'x-601'!TABLE_DESCRIPTION_1</vt:lpstr>
      <vt:lpstr>'x-608'!TABLE_DESCRIPTION_1</vt:lpstr>
      <vt:lpstr>'x-609'!TABLE_DESCRIPTION_1</vt:lpstr>
      <vt:lpstr>'x-701'!TABLE_DESCRIPTION_1</vt:lpstr>
      <vt:lpstr>'x-702'!TABLE_DESCRIPTION_1</vt:lpstr>
      <vt:lpstr>'x-703'!TABLE_DESCRIPTION_1</vt:lpstr>
      <vt:lpstr>'x-704'!TABLE_DESCRIPTION_1</vt:lpstr>
      <vt:lpstr>'x-705'!TABLE_DESCRIPTION_1</vt:lpstr>
      <vt:lpstr>'x-706'!TABLE_DESCRIPTION_1</vt:lpstr>
      <vt:lpstr>'x-707'!TABLE_DESCRIPTION_1</vt:lpstr>
      <vt:lpstr>'x-708'!TABLE_DESCRIPTION_1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'x-801'!TABLE_DESCRIPTION_1</vt:lpstr>
      <vt:lpstr>'x-802'!TABLE_DESCRIPTION_1</vt:lpstr>
      <vt:lpstr>'x-template'!TABLE_DESCRIPTION_1</vt:lpstr>
      <vt:lpstr>'x-501'!TABLE_DESCRIPTION_2</vt:lpstr>
      <vt:lpstr>'x-502'!TABLE_DESCRIPTION_2</vt:lpstr>
      <vt:lpstr>'x-503'!TABLE_DESCRIPTION_2</vt:lpstr>
      <vt:lpstr>'x-504'!TABLE_DESCRIPTION_2</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'x-216'!TABLE_FACTOR_STATUS_1</vt:lpstr>
      <vt:lpstr>'x-217'!TABLE_FACTOR_STATUS_1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'x-310'!TABLE_FACTOR_STATUS_1</vt:lpstr>
      <vt:lpstr>'x-311'!TABLE_FACTOR_STATUS_1</vt:lpstr>
      <vt:lpstr>'x-314'!TABLE_FACTOR_STATUS_1</vt:lpstr>
      <vt:lpstr>'x-315'!TABLE_FACTOR_STATUS_1</vt:lpstr>
      <vt:lpstr>'x-401'!TABLE_FACTOR_STATUS_1</vt:lpstr>
      <vt:lpstr>'x-402'!TABLE_FACTOR_STATUS_1</vt:lpstr>
      <vt:lpstr>'x-501'!TABLE_FACTOR_STATUS_1</vt:lpstr>
      <vt:lpstr>'x-502'!TABLE_FACTOR_STATUS_1</vt:lpstr>
      <vt:lpstr>'x-503'!TABLE_FACTOR_STATUS_1</vt:lpstr>
      <vt:lpstr>'x-504'!TABLE_FACTOR_STATUS_1</vt:lpstr>
      <vt:lpstr>'x-505'!TABLE_FACTOR_STATUS_1</vt:lpstr>
      <vt:lpstr>'x-506'!TABLE_FACTOR_STATUS_1</vt:lpstr>
      <vt:lpstr>'x-601'!TABLE_FACTOR_STATUS_1</vt:lpstr>
      <vt:lpstr>'x-608'!TABLE_FACTOR_STATUS_1</vt:lpstr>
      <vt:lpstr>'x-609'!TABLE_FACTOR_STATUS_1</vt:lpstr>
      <vt:lpstr>'x-701'!TABLE_FACTOR_STATUS_1</vt:lpstr>
      <vt:lpstr>'x-702'!TABLE_FACTOR_STATUS_1</vt:lpstr>
      <vt:lpstr>'x-703'!TABLE_FACTOR_STATUS_1</vt:lpstr>
      <vt:lpstr>'x-704'!TABLE_FACTOR_STATUS_1</vt:lpstr>
      <vt:lpstr>'x-705'!TABLE_FACTOR_STATUS_1</vt:lpstr>
      <vt:lpstr>'x-706'!TABLE_FACTOR_STATUS_1</vt:lpstr>
      <vt:lpstr>'x-707'!TABLE_FACTOR_STATUS_1</vt:lpstr>
      <vt:lpstr>'x-708'!TABLE_FACTOR_STATUS_1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'x-801'!TABLE_FACTOR_STATUS_1</vt:lpstr>
      <vt:lpstr>'x-802'!TABLE_FACTOR_STATUS_1</vt:lpstr>
      <vt:lpstr>'x-template'!TABLE_FACTOR_STATUS_1</vt:lpstr>
      <vt:lpstr>'x-501'!TABLE_FACTOR_STATUS_2</vt:lpstr>
      <vt:lpstr>'x-502'!TABLE_FACTOR_STATUS_2</vt:lpstr>
      <vt:lpstr>'x-503'!TABLE_FACTOR_STATUS_2</vt:lpstr>
      <vt:lpstr>'x-504'!TABLE_FACTOR_STATUS_2</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'x-216'!TABLE_FACTOR_TYPE_1</vt:lpstr>
      <vt:lpstr>'x-217'!TABLE_FACTOR_TYPE_1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'x-310'!TABLE_FACTOR_TYPE_1</vt:lpstr>
      <vt:lpstr>'x-311'!TABLE_FACTOR_TYPE_1</vt:lpstr>
      <vt:lpstr>'x-314'!TABLE_FACTOR_TYPE_1</vt:lpstr>
      <vt:lpstr>'x-315'!TABLE_FACTOR_TYPE_1</vt:lpstr>
      <vt:lpstr>'x-401'!TABLE_FACTOR_TYPE_1</vt:lpstr>
      <vt:lpstr>'x-402'!TABLE_FACTOR_TYPE_1</vt:lpstr>
      <vt:lpstr>'x-501'!TABLE_FACTOR_TYPE_1</vt:lpstr>
      <vt:lpstr>'x-502'!TABLE_FACTOR_TYPE_1</vt:lpstr>
      <vt:lpstr>'x-503'!TABLE_FACTOR_TYPE_1</vt:lpstr>
      <vt:lpstr>'x-504'!TABLE_FACTOR_TYPE_1</vt:lpstr>
      <vt:lpstr>'x-505'!TABLE_FACTOR_TYPE_1</vt:lpstr>
      <vt:lpstr>'x-506'!TABLE_FACTOR_TYPE_1</vt:lpstr>
      <vt:lpstr>'x-601'!TABLE_FACTOR_TYPE_1</vt:lpstr>
      <vt:lpstr>'x-608'!TABLE_FACTOR_TYPE_1</vt:lpstr>
      <vt:lpstr>'x-609'!TABLE_FACTOR_TYPE_1</vt:lpstr>
      <vt:lpstr>'x-701'!TABLE_FACTOR_TYPE_1</vt:lpstr>
      <vt:lpstr>'x-702'!TABLE_FACTOR_TYPE_1</vt:lpstr>
      <vt:lpstr>'x-703'!TABLE_FACTOR_TYPE_1</vt:lpstr>
      <vt:lpstr>'x-704'!TABLE_FACTOR_TYPE_1</vt:lpstr>
      <vt:lpstr>'x-705'!TABLE_FACTOR_TYPE_1</vt:lpstr>
      <vt:lpstr>'x-706'!TABLE_FACTOR_TYPE_1</vt:lpstr>
      <vt:lpstr>'x-707'!TABLE_FACTOR_TYPE_1</vt:lpstr>
      <vt:lpstr>'x-708'!TABLE_FACTOR_TYPE_1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'x-801'!TABLE_FACTOR_TYPE_1</vt:lpstr>
      <vt:lpstr>'x-802'!TABLE_FACTOR_TYPE_1</vt:lpstr>
      <vt:lpstr>'x-template'!TABLE_FACTOR_TYPE_1</vt:lpstr>
      <vt:lpstr>'x-501'!TABLE_FACTOR_TYPE_2</vt:lpstr>
      <vt:lpstr>'x-502'!TABLE_FACTOR_TYPE_2</vt:lpstr>
      <vt:lpstr>'x-503'!TABLE_FACTOR_TYPE_2</vt:lpstr>
      <vt:lpstr>'x-504'!TABLE_FACTOR_TYPE_2</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'x-216'!TABLE_GENDER_1</vt:lpstr>
      <vt:lpstr>'x-217'!TABLE_GENDER_1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'x-310'!TABLE_GENDER_1</vt:lpstr>
      <vt:lpstr>'x-311'!TABLE_GENDER_1</vt:lpstr>
      <vt:lpstr>'x-314'!TABLE_GENDER_1</vt:lpstr>
      <vt:lpstr>'x-315'!TABLE_GENDER_1</vt:lpstr>
      <vt:lpstr>'x-401'!TABLE_GENDER_1</vt:lpstr>
      <vt:lpstr>'x-402'!TABLE_GENDER_1</vt:lpstr>
      <vt:lpstr>'x-501'!TABLE_GENDER_1</vt:lpstr>
      <vt:lpstr>'x-502'!TABLE_GENDER_1</vt:lpstr>
      <vt:lpstr>'x-503'!TABLE_GENDER_1</vt:lpstr>
      <vt:lpstr>'x-504'!TABLE_GENDER_1</vt:lpstr>
      <vt:lpstr>'x-505'!TABLE_GENDER_1</vt:lpstr>
      <vt:lpstr>'x-506'!TABLE_GENDER_1</vt:lpstr>
      <vt:lpstr>'x-601'!TABLE_GENDER_1</vt:lpstr>
      <vt:lpstr>'x-608'!TABLE_GENDER_1</vt:lpstr>
      <vt:lpstr>'x-609'!TABLE_GENDER_1</vt:lpstr>
      <vt:lpstr>'x-701'!TABLE_GENDER_1</vt:lpstr>
      <vt:lpstr>'x-702'!TABLE_GENDER_1</vt:lpstr>
      <vt:lpstr>'x-703'!TABLE_GENDER_1</vt:lpstr>
      <vt:lpstr>'x-704'!TABLE_GENDER_1</vt:lpstr>
      <vt:lpstr>'x-705'!TABLE_GENDER_1</vt:lpstr>
      <vt:lpstr>'x-706'!TABLE_GENDER_1</vt:lpstr>
      <vt:lpstr>'x-707'!TABLE_GENDER_1</vt:lpstr>
      <vt:lpstr>'x-708'!TABLE_GENDER_1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'x-801'!TABLE_GENDER_1</vt:lpstr>
      <vt:lpstr>'x-802'!TABLE_GENDER_1</vt:lpstr>
      <vt:lpstr>'x-template'!TABLE_GENDER_1</vt:lpstr>
      <vt:lpstr>'x-501'!TABLE_GENDER_2</vt:lpstr>
      <vt:lpstr>'x-502'!TABLE_GENDER_2</vt:lpstr>
      <vt:lpstr>'x-503'!TABLE_GENDER_2</vt:lpstr>
      <vt:lpstr>'x-504'!TABLE_GENDER_2</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'x-216'!TABLE_INFO_1</vt:lpstr>
      <vt:lpstr>'x-217'!TABLE_INFO_1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'x-310'!TABLE_INFO_1</vt:lpstr>
      <vt:lpstr>'x-311'!TABLE_INFO_1</vt:lpstr>
      <vt:lpstr>'x-314'!TABLE_INFO_1</vt:lpstr>
      <vt:lpstr>'x-315'!TABLE_INFO_1</vt:lpstr>
      <vt:lpstr>'x-401'!TABLE_INFO_1</vt:lpstr>
      <vt:lpstr>'x-402'!TABLE_INFO_1</vt:lpstr>
      <vt:lpstr>'x-501'!TABLE_INFO_1</vt:lpstr>
      <vt:lpstr>'x-502'!TABLE_INFO_1</vt:lpstr>
      <vt:lpstr>'x-503'!TABLE_INFO_1</vt:lpstr>
      <vt:lpstr>'x-504'!TABLE_INFO_1</vt:lpstr>
      <vt:lpstr>'x-505'!TABLE_INFO_1</vt:lpstr>
      <vt:lpstr>'x-506'!TABLE_INFO_1</vt:lpstr>
      <vt:lpstr>'x-601'!TABLE_INFO_1</vt:lpstr>
      <vt:lpstr>'x-608'!TABLE_INFO_1</vt:lpstr>
      <vt:lpstr>'x-609'!TABLE_INFO_1</vt:lpstr>
      <vt:lpstr>'x-701'!TABLE_INFO_1</vt:lpstr>
      <vt:lpstr>'x-702'!TABLE_INFO_1</vt:lpstr>
      <vt:lpstr>'x-703'!TABLE_INFO_1</vt:lpstr>
      <vt:lpstr>'x-704'!TABLE_INFO_1</vt:lpstr>
      <vt:lpstr>'x-705'!TABLE_INFO_1</vt:lpstr>
      <vt:lpstr>'x-706'!TABLE_INFO_1</vt:lpstr>
      <vt:lpstr>'x-707'!TABLE_INFO_1</vt:lpstr>
      <vt:lpstr>'x-708'!TABLE_INFO_1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'x-801'!TABLE_INFO_1</vt:lpstr>
      <vt:lpstr>'x-802'!TABLE_INFO_1</vt:lpstr>
      <vt:lpstr>'x-template'!TABLE_INFO_1</vt:lpstr>
      <vt:lpstr>'x-501'!TABLE_INFO_2</vt:lpstr>
      <vt:lpstr>'x-502'!TABLE_INFO_2</vt:lpstr>
      <vt:lpstr>'x-503'!TABLE_INFO_2</vt:lpstr>
      <vt:lpstr>'x-504'!TABLE_INFO_2</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'x-216'!TABLE_REFERENCE_1</vt:lpstr>
      <vt:lpstr>'x-217'!TABLE_REFERENCE_1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'x-310'!TABLE_REFERENCE_1</vt:lpstr>
      <vt:lpstr>'x-311'!TABLE_REFERENCE_1</vt:lpstr>
      <vt:lpstr>'x-314'!TABLE_REFERENCE_1</vt:lpstr>
      <vt:lpstr>'x-315'!TABLE_REFERENCE_1</vt:lpstr>
      <vt:lpstr>'x-401'!TABLE_REFERENCE_1</vt:lpstr>
      <vt:lpstr>'x-402'!TABLE_REFERENCE_1</vt:lpstr>
      <vt:lpstr>'x-501'!TABLE_REFERENCE_1</vt:lpstr>
      <vt:lpstr>'x-502'!TABLE_REFERENCE_1</vt:lpstr>
      <vt:lpstr>'x-503'!TABLE_REFERENCE_1</vt:lpstr>
      <vt:lpstr>'x-504'!TABLE_REFERENCE_1</vt:lpstr>
      <vt:lpstr>'x-505'!TABLE_REFERENCE_1</vt:lpstr>
      <vt:lpstr>'x-506'!TABLE_REFERENCE_1</vt:lpstr>
      <vt:lpstr>'x-601'!TABLE_REFERENCE_1</vt:lpstr>
      <vt:lpstr>'x-608'!TABLE_REFERENCE_1</vt:lpstr>
      <vt:lpstr>'x-609'!TABLE_REFERENCE_1</vt:lpstr>
      <vt:lpstr>'x-701'!TABLE_REFERENCE_1</vt:lpstr>
      <vt:lpstr>'x-702'!TABLE_REFERENCE_1</vt:lpstr>
      <vt:lpstr>'x-703'!TABLE_REFERENCE_1</vt:lpstr>
      <vt:lpstr>'x-704'!TABLE_REFERENCE_1</vt:lpstr>
      <vt:lpstr>'x-705'!TABLE_REFERENCE_1</vt:lpstr>
      <vt:lpstr>'x-706'!TABLE_REFERENCE_1</vt:lpstr>
      <vt:lpstr>'x-707'!TABLE_REFERENCE_1</vt:lpstr>
      <vt:lpstr>'x-708'!TABLE_REFERENCE_1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'x-801'!TABLE_REFERENCE_1</vt:lpstr>
      <vt:lpstr>'x-802'!TABLE_REFERENCE_1</vt:lpstr>
      <vt:lpstr>'x-template'!TABLE_REFERENCE_1</vt:lpstr>
      <vt:lpstr>'x-501'!TABLE_REFERENCE_2</vt:lpstr>
      <vt:lpstr>'x-502'!TABLE_REFERENCE_2</vt:lpstr>
      <vt:lpstr>'x-503'!TABLE_REFERENCE_2</vt:lpstr>
      <vt:lpstr>'x-504'!TABLE_REFERENCE_2</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'x-216'!TABLE_REFERENCE_GUIDANCE_1</vt:lpstr>
      <vt:lpstr>'x-217'!TABLE_REFERENCE_GUIDANCE_1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'x-310'!TABLE_REFERENCE_GUIDANCE_1</vt:lpstr>
      <vt:lpstr>'x-311'!TABLE_REFERENCE_GUIDANCE_1</vt:lpstr>
      <vt:lpstr>'x-314'!TABLE_REFERENCE_GUIDANCE_1</vt:lpstr>
      <vt:lpstr>'x-315'!TABLE_REFERENCE_GUIDANCE_1</vt:lpstr>
      <vt:lpstr>'x-401'!TABLE_REFERENCE_GUIDANCE_1</vt:lpstr>
      <vt:lpstr>'x-402'!TABLE_REFERENCE_GUIDANCE_1</vt:lpstr>
      <vt:lpstr>'x-501'!TABLE_REFERENCE_GUIDANCE_1</vt:lpstr>
      <vt:lpstr>'x-502'!TABLE_REFERENCE_GUIDANCE_1</vt:lpstr>
      <vt:lpstr>'x-503'!TABLE_REFERENCE_GUIDANCE_1</vt:lpstr>
      <vt:lpstr>'x-504'!TABLE_REFERENCE_GUIDANCE_1</vt:lpstr>
      <vt:lpstr>'x-505'!TABLE_REFERENCE_GUIDANCE_1</vt:lpstr>
      <vt:lpstr>'x-506'!TABLE_REFERENCE_GUIDANCE_1</vt:lpstr>
      <vt:lpstr>'x-601'!TABLE_REFERENCE_GUIDANCE_1</vt:lpstr>
      <vt:lpstr>'x-608'!TABLE_REFERENCE_GUIDANCE_1</vt:lpstr>
      <vt:lpstr>'x-609'!TABLE_REFERENCE_GUIDANCE_1</vt:lpstr>
      <vt:lpstr>'x-701'!TABLE_REFERENCE_GUIDANCE_1</vt:lpstr>
      <vt:lpstr>'x-702'!TABLE_REFERENCE_GUIDANCE_1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'x-801'!TABLE_REFERENCE_GUIDANCE_1</vt:lpstr>
      <vt:lpstr>'x-802'!TABLE_REFERENCE_GUIDANCE_1</vt:lpstr>
      <vt:lpstr>'x-template'!TABLE_REFERENCE_GUIDANCE_1</vt:lpstr>
      <vt:lpstr>'x-501'!TABLE_REFERENCE_GUIDANCE_2</vt:lpstr>
      <vt:lpstr>'x-502'!TABLE_REFERENCE_GUIDANCE_2</vt:lpstr>
      <vt:lpstr>'x-503'!TABLE_REFERENCE_GUIDANCE_2</vt:lpstr>
      <vt:lpstr>'x-504'!TABLE_REFERENCE_GUIDANCE_2</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'x-216'!TABLE_RELATED_1</vt:lpstr>
      <vt:lpstr>'x-217'!TABLE_RELATED_1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'x-310'!TABLE_RELATED_1</vt:lpstr>
      <vt:lpstr>'x-311'!TABLE_RELATED_1</vt:lpstr>
      <vt:lpstr>'x-314'!TABLE_RELATED_1</vt:lpstr>
      <vt:lpstr>'x-315'!TABLE_RELATED_1</vt:lpstr>
      <vt:lpstr>'x-401'!TABLE_RELATED_1</vt:lpstr>
      <vt:lpstr>'x-402'!TABLE_RELATED_1</vt:lpstr>
      <vt:lpstr>'x-501'!TABLE_RELATED_1</vt:lpstr>
      <vt:lpstr>'x-502'!TABLE_RELATED_1</vt:lpstr>
      <vt:lpstr>'x-503'!TABLE_RELATED_1</vt:lpstr>
      <vt:lpstr>'x-504'!TABLE_RELATED_1</vt:lpstr>
      <vt:lpstr>'x-505'!TABLE_RELATED_1</vt:lpstr>
      <vt:lpstr>'x-506'!TABLE_RELATED_1</vt:lpstr>
      <vt:lpstr>'x-601'!TABLE_RELATED_1</vt:lpstr>
      <vt:lpstr>'x-608'!TABLE_RELATED_1</vt:lpstr>
      <vt:lpstr>'x-609'!TABLE_RELATED_1</vt:lpstr>
      <vt:lpstr>'x-701'!TABLE_RELATED_1</vt:lpstr>
      <vt:lpstr>'x-702'!TABLE_RELATED_1</vt:lpstr>
      <vt:lpstr>'x-703'!TABLE_RELATED_1</vt:lpstr>
      <vt:lpstr>'x-704'!TABLE_RELATED_1</vt:lpstr>
      <vt:lpstr>'x-705'!TABLE_RELATED_1</vt:lpstr>
      <vt:lpstr>'x-706'!TABLE_RELATED_1</vt:lpstr>
      <vt:lpstr>'x-707'!TABLE_RELATED_1</vt:lpstr>
      <vt:lpstr>'x-708'!TABLE_RELATED_1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'x-801'!TABLE_RELATED_1</vt:lpstr>
      <vt:lpstr>'x-802'!TABLE_RELATED_1</vt:lpstr>
      <vt:lpstr>'x-template'!TABLE_RELATED_1</vt:lpstr>
      <vt:lpstr>'x-501'!TABLE_RELATED_2</vt:lpstr>
      <vt:lpstr>'x-502'!TABLE_RELATED_2</vt:lpstr>
      <vt:lpstr>'x-503'!TABLE_RELATED_2</vt:lpstr>
      <vt:lpstr>'x-504'!TABLE_RELATED_2</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'x-216'!TABLE_SECTION_1</vt:lpstr>
      <vt:lpstr>'x-217'!TABLE_SECTION_1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'x-310'!TABLE_SECTION_1</vt:lpstr>
      <vt:lpstr>'x-311'!TABLE_SECTION_1</vt:lpstr>
      <vt:lpstr>'x-314'!TABLE_SECTION_1</vt:lpstr>
      <vt:lpstr>'x-315'!TABLE_SECTION_1</vt:lpstr>
      <vt:lpstr>'x-401'!TABLE_SECTION_1</vt:lpstr>
      <vt:lpstr>'x-402'!TABLE_SECTION_1</vt:lpstr>
      <vt:lpstr>'x-501'!TABLE_SECTION_1</vt:lpstr>
      <vt:lpstr>'x-502'!TABLE_SECTION_1</vt:lpstr>
      <vt:lpstr>'x-503'!TABLE_SECTION_1</vt:lpstr>
      <vt:lpstr>'x-504'!TABLE_SECTION_1</vt:lpstr>
      <vt:lpstr>'x-505'!TABLE_SECTION_1</vt:lpstr>
      <vt:lpstr>'x-506'!TABLE_SECTION_1</vt:lpstr>
      <vt:lpstr>'x-601'!TABLE_SECTION_1</vt:lpstr>
      <vt:lpstr>'x-608'!TABLE_SECTION_1</vt:lpstr>
      <vt:lpstr>'x-609'!TABLE_SECTION_1</vt:lpstr>
      <vt:lpstr>'x-701'!TABLE_SECTION_1</vt:lpstr>
      <vt:lpstr>'x-702'!TABLE_SECTION_1</vt:lpstr>
      <vt:lpstr>'x-703'!TABLE_SECTION_1</vt:lpstr>
      <vt:lpstr>'x-704'!TABLE_SECTION_1</vt:lpstr>
      <vt:lpstr>'x-705'!TABLE_SECTION_1</vt:lpstr>
      <vt:lpstr>'x-706'!TABLE_SECTION_1</vt:lpstr>
      <vt:lpstr>'x-707'!TABLE_SECTION_1</vt:lpstr>
      <vt:lpstr>'x-708'!TABLE_SECTION_1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'x-801'!TABLE_SECTION_1</vt:lpstr>
      <vt:lpstr>'x-802'!TABLE_SECTION_1</vt:lpstr>
      <vt:lpstr>'x-template'!TABLE_SECTION_1</vt:lpstr>
      <vt:lpstr>'x-501'!TABLE_SECTION_2</vt:lpstr>
      <vt:lpstr>'x-502'!TABLE_SECTION_2</vt:lpstr>
      <vt:lpstr>'x-503'!TABLE_SECTION_2</vt:lpstr>
      <vt:lpstr>'x-504'!TABLE_SECTION_2</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'x-216'!TABLE_SECTION_NUMBER_1</vt:lpstr>
      <vt:lpstr>'x-217'!TABLE_SECTION_NUMBER_1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'x-310'!TABLE_SECTION_NUMBER_1</vt:lpstr>
      <vt:lpstr>'x-311'!TABLE_SECTION_NUMBER_1</vt:lpstr>
      <vt:lpstr>'x-314'!TABLE_SECTION_NUMBER_1</vt:lpstr>
      <vt:lpstr>'x-315'!TABLE_SECTION_NUMBER_1</vt:lpstr>
      <vt:lpstr>'x-401'!TABLE_SECTION_NUMBER_1</vt:lpstr>
      <vt:lpstr>'x-402'!TABLE_SECTION_NUMBER_1</vt:lpstr>
      <vt:lpstr>'x-501'!TABLE_SECTION_NUMBER_1</vt:lpstr>
      <vt:lpstr>'x-502'!TABLE_SECTION_NUMBER_1</vt:lpstr>
      <vt:lpstr>'x-503'!TABLE_SECTION_NUMBER_1</vt:lpstr>
      <vt:lpstr>'x-504'!TABLE_SECTION_NUMBER_1</vt:lpstr>
      <vt:lpstr>'x-505'!TABLE_SECTION_NUMBER_1</vt:lpstr>
      <vt:lpstr>'x-506'!TABLE_SECTION_NUMBER_1</vt:lpstr>
      <vt:lpstr>'x-601'!TABLE_SECTION_NUMBER_1</vt:lpstr>
      <vt:lpstr>'x-608'!TABLE_SECTION_NUMBER_1</vt:lpstr>
      <vt:lpstr>'x-609'!TABLE_SECTION_NUMBER_1</vt:lpstr>
      <vt:lpstr>'x-701'!TABLE_SECTION_NUMBER_1</vt:lpstr>
      <vt:lpstr>'x-702'!TABLE_SECTION_NUMBER_1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'x-801'!TABLE_SECTION_NUMBER_1</vt:lpstr>
      <vt:lpstr>'x-802'!TABLE_SECTION_NUMBER_1</vt:lpstr>
      <vt:lpstr>'x-template'!TABLE_SECTION_NUMBER_1</vt:lpstr>
      <vt:lpstr>'x-501'!TABLE_SECTION_NUMBER_2</vt:lpstr>
      <vt:lpstr>'x-502'!TABLE_SECTION_NUMBER_2</vt:lpstr>
      <vt:lpstr>'x-503'!TABLE_SECTION_NUMBER_2</vt:lpstr>
      <vt:lpstr>'x-504'!TABLE_SECTION_NUMBER_2</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'x-216'!TABLE_SERIES_NUMBER_1</vt:lpstr>
      <vt:lpstr>'x-217'!TABLE_SERIES_NUMBER_1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'x-310'!TABLE_SERIES_NUMBER_1</vt:lpstr>
      <vt:lpstr>'x-311'!TABLE_SERIES_NUMBER_1</vt:lpstr>
      <vt:lpstr>'x-314'!TABLE_SERIES_NUMBER_1</vt:lpstr>
      <vt:lpstr>'x-315'!TABLE_SERIES_NUMBER_1</vt:lpstr>
      <vt:lpstr>'x-401'!TABLE_SERIES_NUMBER_1</vt:lpstr>
      <vt:lpstr>'x-402'!TABLE_SERIES_NUMBER_1</vt:lpstr>
      <vt:lpstr>'x-501'!TABLE_SERIES_NUMBER_1</vt:lpstr>
      <vt:lpstr>'x-502'!TABLE_SERIES_NUMBER_1</vt:lpstr>
      <vt:lpstr>'x-503'!TABLE_SERIES_NUMBER_1</vt:lpstr>
      <vt:lpstr>'x-504'!TABLE_SERIES_NUMBER_1</vt:lpstr>
      <vt:lpstr>'x-505'!TABLE_SERIES_NUMBER_1</vt:lpstr>
      <vt:lpstr>'x-506'!TABLE_SERIES_NUMBER_1</vt:lpstr>
      <vt:lpstr>'x-601'!TABLE_SERIES_NUMBER_1</vt:lpstr>
      <vt:lpstr>'x-608'!TABLE_SERIES_NUMBER_1</vt:lpstr>
      <vt:lpstr>'x-609'!TABLE_SERIES_NUMBER_1</vt:lpstr>
      <vt:lpstr>'x-701'!TABLE_SERIES_NUMBER_1</vt:lpstr>
      <vt:lpstr>'x-702'!TABLE_SERIES_NUMBER_1</vt:lpstr>
      <vt:lpstr>'x-703'!TABLE_SERIES_NUMBER_1</vt:lpstr>
      <vt:lpstr>'x-704'!TABLE_SERIES_NUMBER_1</vt:lpstr>
      <vt:lpstr>'x-705'!TABLE_SERIES_NUMBER_1</vt:lpstr>
      <vt:lpstr>'x-706'!TABLE_SERIES_NUMBER_1</vt:lpstr>
      <vt:lpstr>'x-707'!TABLE_SERIES_NUMBER_1</vt:lpstr>
      <vt:lpstr>'x-708'!TABLE_SERIES_NUMBER_1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'x-801'!TABLE_SERIES_NUMBER_1</vt:lpstr>
      <vt:lpstr>'x-802'!TABLE_SERIES_NUMBER_1</vt:lpstr>
      <vt:lpstr>'x-template'!TABLE_SERIES_NUMBER_1</vt:lpstr>
      <vt:lpstr>'x-501'!TABLE_SERIES_NUMBER_2</vt:lpstr>
      <vt:lpstr>'x-502'!TABLE_SERIES_NUMBER_2</vt:lpstr>
      <vt:lpstr>'x-503'!TABLE_SERIES_NUMBER_2</vt:lpstr>
      <vt:lpstr>'x-504'!TABLE_SERIES_NUMBER_2</vt:lpstr>
      <vt:lpstr>wb_title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LGPS NI Consolidated Factors 2026-01.xlsm</dc:title>
  <dc:subject/>
  <dc:creator>Garvin, Mathew - GAD</dc:creator>
  <cp:keywords/>
  <dc:description/>
  <cp:lastModifiedBy>Sinead Heath</cp:lastModifiedBy>
  <cp:revision/>
  <dcterms:created xsi:type="dcterms:W3CDTF">2007-01-30T12:07:56Z</dcterms:created>
  <dcterms:modified xsi:type="dcterms:W3CDTF">2026-06-10T15:01:52Z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0x010100F3DA492754083E45834DB37B66A75980002A3B63146CD44B419A2F18985232D5ED</vt:lpwstr>
  </property>
  <property fmtid="{D5CDD505-2E9C-101B-9397-08002B2CF9AE}" pid="3" name="HMT_Group">
    <vt:lpwstr/>
  </property>
  <property fmtid="{D5CDD505-2E9C-101B-9397-08002B2CF9AE}" pid="4" name="MediaServiceImageTags">
    <vt:lpwstr/>
  </property>
  <property fmtid="{D5CDD505-2E9C-101B-9397-08002B2CF9AE}" pid="5" name="HMT_SubTeam">
    <vt:lpwstr/>
  </property>
  <property fmtid="{D5CDD505-2E9C-101B-9397-08002B2CF9AE}" pid="6" name="HMT_DocumentType">
    <vt:lpwstr>1;#Other|150be646-4ed5-450e-b2aa-5a7d8e5fc7d1</vt:lpwstr>
  </property>
  <property fmtid="{D5CDD505-2E9C-101B-9397-08002B2CF9AE}" pid="7" name="HMT_Team">
    <vt:lpwstr/>
  </property>
  <property fmtid="{D5CDD505-2E9C-101B-9397-08002B2CF9AE}" pid="8" name="HMT_Category">
    <vt:lpwstr/>
  </property>
  <property fmtid="{D5CDD505-2E9C-101B-9397-08002B2CF9AE}" pid="9" name="HMT_Classification">
    <vt:lpwstr/>
  </property>
  <property fmtid="{D5CDD505-2E9C-101B-9397-08002B2CF9AE}" pid="10" name="_dlc_DocIdItemGuid">
    <vt:lpwstr>0f445415-190d-4d82-b976-47507e309ff8</vt:lpwstr>
  </property>
  <property fmtid="{D5CDD505-2E9C-101B-9397-08002B2CF9AE}" pid="11" name="ComplianceAssetId">
    <vt:lpwstr/>
  </property>
  <property fmtid="{D5CDD505-2E9C-101B-9397-08002B2CF9AE}" pid="12" name="_ExtendedDescription">
    <vt:lpwstr/>
  </property>
  <property fmtid="{D5CDD505-2E9C-101B-9397-08002B2CF9AE}" pid="13" name="_activity">
    <vt:lpwstr>{"FileActivityType":"9","FileActivityTimeStamp":"2025-04-08T07:40:00.173Z","FileActivityUsersOnPage":[{"DisplayName":"Conway, Jim - GAD","Id":"jim.conway@gad.gov.uk"},{"DisplayName":"AST Members","Id":"4df00d81-5648-49d2-a1b0-5a7c1493a4e4"}],"FileActivityNavigationId":null}</vt:lpwstr>
  </property>
  <property fmtid="{D5CDD505-2E9C-101B-9397-08002B2CF9AE}" pid="14" name="TriggerFlowInfo">
    <vt:lpwstr/>
  </property>
  <property fmtid="{D5CDD505-2E9C-101B-9397-08002B2CF9AE}" pid="15" name="Order">
    <vt:r8>14293500</vt:r8>
  </property>
  <property fmtid="{D5CDD505-2E9C-101B-9397-08002B2CF9AE}" pid="16" name="xd_ProgID">
    <vt:lpwstr/>
  </property>
  <property fmtid="{D5CDD505-2E9C-101B-9397-08002B2CF9AE}" pid="17" name="HMT_FolderOrderText">
    <vt:lpwstr/>
  </property>
  <property fmtid="{D5CDD505-2E9C-101B-9397-08002B2CF9AE}" pid="18" name="TemplateUrl">
    <vt:lpwstr/>
  </property>
  <property fmtid="{D5CDD505-2E9C-101B-9397-08002B2CF9AE}" pid="19" name="HMT_Pending">
    <vt:bool>false</vt:bool>
  </property>
  <property fmtid="{D5CDD505-2E9C-101B-9397-08002B2CF9AE}" pid="20" name="HMT_Review">
    <vt:bool>false</vt:bool>
  </property>
  <property fmtid="{D5CDD505-2E9C-101B-9397-08002B2CF9AE}" pid="21" name="HMT_Comments">
    <vt:lpwstr/>
  </property>
  <property fmtid="{D5CDD505-2E9C-101B-9397-08002B2CF9AE}" pid="22" name="URL">
    <vt:lpwstr/>
  </property>
  <property fmtid="{D5CDD505-2E9C-101B-9397-08002B2CF9AE}" pid="23" name="HMT_ArchiveReqBy">
    <vt:lpwstr/>
  </property>
  <property fmtid="{D5CDD505-2E9C-101B-9397-08002B2CF9AE}" pid="24" name="xd_Signature">
    <vt:bool>false</vt:bool>
  </property>
  <property fmtid="{D5CDD505-2E9C-101B-9397-08002B2CF9AE}" pid="25" name="HMT_Note">
    <vt:lpwstr/>
  </property>
</Properties>
</file>